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5200" windowHeight="11850" firstSheet="2" activeTab="9"/>
  </bookViews>
  <sheets>
    <sheet name="会计凭证封面" sheetId="1" r:id="rId1"/>
    <sheet name="01" sheetId="2" r:id="rId2"/>
    <sheet name="会计科目表" sheetId="3" r:id="rId3"/>
    <sheet name="记账工作簿" sheetId="4" r:id="rId4"/>
    <sheet name="凭证打印模版" sheetId="5" r:id="rId5"/>
    <sheet name="银行存款日记账" sheetId="7" r:id="rId6"/>
    <sheet name="期初余额及发生额" sheetId="6" r:id="rId7"/>
    <sheet name="科目余额表" sheetId="8" r:id="rId8"/>
    <sheet name="职工基本情况一览表" sheetId="9" r:id="rId9"/>
    <sheet name="职工基本工资表" sheetId="10" r:id="rId10"/>
    <sheet name="职工考勤记录表" sheetId="11" r:id="rId11"/>
  </sheets>
  <externalReferences>
    <externalReference r:id="rId12"/>
  </externalReferences>
  <definedNames>
    <definedName name="_xlnm._FilterDatabase" localSheetId="3" hidden="1">记账工作簿!$B$2:$N$29</definedName>
    <definedName name="A材料">'01'!$D$14:$K$14</definedName>
    <definedName name="A公司">'01'!$D$8:$K$8</definedName>
    <definedName name="_xlnm.Print_Area" localSheetId="4">凭证打印模版!$C$3:$O$13</definedName>
    <definedName name="办公费">'01'!$D$63:$K$63</definedName>
    <definedName name="本年利润" localSheetId="2">会计科目表!$D$48:$K$48</definedName>
    <definedName name="本年利润">'01'!$C$48:$K$48</definedName>
    <definedName name="材料采购" localSheetId="2">会计科目表!$D$13:$K$13</definedName>
    <definedName name="材料采购">'01'!$C$13:$K$13</definedName>
    <definedName name="材料成本差异" localSheetId="2">会计科目表!$D$15:$K$15</definedName>
    <definedName name="材料成本差异">'01'!$C$15:$K$15</definedName>
    <definedName name="财务费用" localSheetId="2">会计科目表!$D$64:$K$64</definedName>
    <definedName name="财务费用">'01'!$C$64:$K$64</definedName>
    <definedName name="持有待售负债" localSheetId="2">会计科目表!$D$41:$K$41</definedName>
    <definedName name="持有待售负债">'01'!$C$41:$K$41</definedName>
    <definedName name="持有待售资产" localSheetId="2">会计科目表!$D$19:$K$19</definedName>
    <definedName name="持有待售资产">'01'!$C$19:$K$19</definedName>
    <definedName name="待处理财产损溢" localSheetId="2">会计科目表!$D$32:$K$32</definedName>
    <definedName name="待处理财产损溢">'01'!$C$32:$K$32</definedName>
    <definedName name="递延所得税负债" localSheetId="2">会计科目表!$D$44:$K$44</definedName>
    <definedName name="递延所得税负债">'01'!$C$44:$K$44</definedName>
    <definedName name="递延所得税资产" localSheetId="2">会计科目表!$D$31:$K$31</definedName>
    <definedName name="递延所得税资产">'01'!$C$31:$K$31</definedName>
    <definedName name="短期借款" localSheetId="2">会计科目表!$D$33:$K$33</definedName>
    <definedName name="短期借款">'01'!$C$33:$K$33</definedName>
    <definedName name="发出商品" localSheetId="2">会计科目表!$D$17:$K$17</definedName>
    <definedName name="发出商品">'01'!$C$17:$K$17</definedName>
    <definedName name="工资">'01'!$D$37:$K$37</definedName>
    <definedName name="固定资产" localSheetId="2">会计科目表!$D$25:$K$25</definedName>
    <definedName name="固定资产">'01'!$C$25:$K$25</definedName>
    <definedName name="固定资产清理" localSheetId="2">会计科目表!$D$27:$K$27</definedName>
    <definedName name="固定资产清理">'01'!$C$27:$K$27</definedName>
    <definedName name="管理费用" localSheetId="2">会计科目表!$D$63:$K$63</definedName>
    <definedName name="管理费用">'01'!$C$63:$K$63</definedName>
    <definedName name="坏账准备" localSheetId="2">会计科目表!$D$12:$K$12</definedName>
    <definedName name="坏账准备">'01'!$C$12:$K$12</definedName>
    <definedName name="甲产品">'01'!$D$59:$K$59</definedName>
    <definedName name="交通银行">'01'!$D$4:$K$4</definedName>
    <definedName name="交易性金融资产" localSheetId="2">会计科目表!$D$6:$K$6</definedName>
    <definedName name="交易性金融资产">'01'!$C$6:$K$6</definedName>
    <definedName name="库存商品" localSheetId="2">会计科目表!$D$16:$K$16</definedName>
    <definedName name="库存商品">'01'!$C$16:$K$16</definedName>
    <definedName name="库存现金" localSheetId="2">会计科目表!$D$3:$K$3</definedName>
    <definedName name="库存现金">'01'!$C$3:$K$3</definedName>
    <definedName name="累计摊销" localSheetId="2">会计科目表!$D$29:$K$29</definedName>
    <definedName name="累计摊销">'01'!$C$29:$K$29</definedName>
    <definedName name="累计折旧" localSheetId="2">会计科目表!$D$26:$K$26</definedName>
    <definedName name="累计折旧">'01'!$C$26:$K$26</definedName>
    <definedName name="利润分配" localSheetId="2">会计科目表!$D$49:$K$49</definedName>
    <definedName name="利润分配">'01'!$C$49:$K$49</definedName>
    <definedName name="明细1">'01'!$D$2:$K$2</definedName>
    <definedName name="其他货币资金" localSheetId="2">会计科目表!$D$5:$K$5</definedName>
    <definedName name="其他货币资金">'01'!$C$5:$K$5</definedName>
    <definedName name="其他权益工具" localSheetId="2">会计科目表!$D$51:$K$51</definedName>
    <definedName name="其他权益工具">'01'!$C$51:$K$51</definedName>
    <definedName name="其他权益工具投资" localSheetId="2">会计科目表!$D$24:$K$24</definedName>
    <definedName name="其他权益工具投资">'01'!$C$24:$K$24</definedName>
    <definedName name="其他业务成本" localSheetId="2">会计科目表!$D$60:$K$60</definedName>
    <definedName name="其他业务成本">'01'!$C$60:$K$60</definedName>
    <definedName name="其他业务收入" localSheetId="2">会计科目表!$D$56:$K$56</definedName>
    <definedName name="其他业务收入">'01'!$C$56:$K$56</definedName>
    <definedName name="其他应付款" localSheetId="2">会计科目表!$D$40:$K$40</definedName>
    <definedName name="其他应付款">'01'!$C$40:$K$40</definedName>
    <definedName name="其他应收款" localSheetId="2">会计科目表!$D$11:$K$11</definedName>
    <definedName name="其他应收款">'01'!$C$11:$K$11</definedName>
    <definedName name="其他债权投资" localSheetId="2">会计科目表!$D$22:$K$22</definedName>
    <definedName name="其他债权投资">'01'!$C$22:$K$22</definedName>
    <definedName name="其他综合收益" localSheetId="2">会计科目表!$D$50:$K$50</definedName>
    <definedName name="其他综合收益">'01'!$C$50:$K$50</definedName>
    <definedName name="企业一">'01'!$D$35:$K$35</definedName>
    <definedName name="生产成本" localSheetId="2">会计科目表!$D$53:$K$53</definedName>
    <definedName name="生产成本">'01'!$C$53:$K$53</definedName>
    <definedName name="实收资本" localSheetId="2">会计科目表!$D$45:$K$45</definedName>
    <definedName name="实收资本">'01'!$C$45:$K$45</definedName>
    <definedName name="手续费">'01'!$D$64:$K$64</definedName>
    <definedName name="税金及附加" localSheetId="2">会计科目表!$D$61:$K$61</definedName>
    <definedName name="税金及附加">'01'!$C$61:$K$61</definedName>
    <definedName name="所得税费用" localSheetId="2">会计科目表!$D$66:$K$66</definedName>
    <definedName name="所得税费用">'01'!$C$66:$K$66</definedName>
    <definedName name="投资损益" localSheetId="2">会计科目表!$D$57:$K$57</definedName>
    <definedName name="投资损益">'01'!$C$57:$K$57</definedName>
    <definedName name="未分配利润">'01'!$D$49:$K$49</definedName>
    <definedName name="无形资产" localSheetId="2">会计科目表!$D$28:$K$28</definedName>
    <definedName name="无形资产">'01'!$C$28:$K$28</definedName>
    <definedName name="销售费用" localSheetId="2">会计科目表!$D$62:$K$62</definedName>
    <definedName name="销售费用">'01'!$C$62:$K$62</definedName>
    <definedName name="银行本票">'01'!$D$5:$K$5</definedName>
    <definedName name="银行存款" localSheetId="2">会计科目表!$D$4:$K$4</definedName>
    <definedName name="银行存款">'01'!$C$4:$K$4</definedName>
    <definedName name="盈余公积" localSheetId="2">会计科目表!$D$47:$K$47</definedName>
    <definedName name="盈余公积">'01'!$C$47:$K$47</definedName>
    <definedName name="营业外收入" localSheetId="2">会计科目表!$D$58:$K$58</definedName>
    <definedName name="营业外收入">'01'!$C$58:$K$58</definedName>
    <definedName name="营业外支出" localSheetId="2">会计科目表!$D$65:$K$65</definedName>
    <definedName name="营业外支出">'01'!$C$65:$K$65</definedName>
    <definedName name="应付利息" localSheetId="2">会计科目表!$D$39:$K$39</definedName>
    <definedName name="应付利息">'01'!$C$39:$K$39</definedName>
    <definedName name="应付票据" localSheetId="2">会计科目表!$D$34:$K$34</definedName>
    <definedName name="应付票据">'01'!$C$34:$K$34</definedName>
    <definedName name="应付债券" localSheetId="2">会计科目表!$D$43:$K$43</definedName>
    <definedName name="应付债券">'01'!$C$43:$K$43</definedName>
    <definedName name="应付账款" localSheetId="2">会计科目表!$D$35:$K$35</definedName>
    <definedName name="应付账款">'01'!$C$35:$K$35</definedName>
    <definedName name="应付职工薪酬" localSheetId="2">会计科目表!$D$37:$K$37</definedName>
    <definedName name="应付职工薪酬">'01'!$C$37:$K$37</definedName>
    <definedName name="应交税费" localSheetId="2">会计科目表!$D$38:$K$38</definedName>
    <definedName name="应交税费">'01'!$C$38:$K$38</definedName>
    <definedName name="应交增值税_进项税额">'01'!$D$38:$K$38</definedName>
    <definedName name="应收股利" localSheetId="2">会计科目表!$D$10:$K$10</definedName>
    <definedName name="应收股利">'01'!$C$10:$K$10</definedName>
    <definedName name="应收票据" localSheetId="2">会计科目表!$D$7:$K$7</definedName>
    <definedName name="应收票据">'01'!$C$7:$K$7</definedName>
    <definedName name="应收账款" localSheetId="2">会计科目表!$D$8:$K$8</definedName>
    <definedName name="应收账款">'01'!$C$8:$K$8</definedName>
    <definedName name="预付账款" localSheetId="2">会计科目表!$D$9:$K$9</definedName>
    <definedName name="预付账款">'01'!$C$9:$K$9</definedName>
    <definedName name="预收账款" localSheetId="2">会计科目表!$D$36:$K$36</definedName>
    <definedName name="预收账款">'01'!$C$36:$K$36</definedName>
    <definedName name="原材料" localSheetId="2">会计科目表!$D$14:$K$14</definedName>
    <definedName name="原材料">'01'!$C$14:$K$14</definedName>
    <definedName name="债权投资" localSheetId="2">会计科目表!$D$20:$K$20</definedName>
    <definedName name="债权投资">'01'!$C$20:$K$20</definedName>
    <definedName name="债权投资减值准备" localSheetId="2">会计科目表!$D$21:$K$21</definedName>
    <definedName name="债权投资减值准备">'01'!$C$21:$K$21</definedName>
    <definedName name="长期待摊费用" localSheetId="2">会计科目表!$D$30:$K$30</definedName>
    <definedName name="长期待摊费用">'01'!$C$30:$K$30</definedName>
    <definedName name="长期股权投资" localSheetId="2">会计科目表!$D$23:$K$23</definedName>
    <definedName name="长期股权投资">'01'!$C$23:$K$23</definedName>
    <definedName name="长期借款" localSheetId="2">会计科目表!$D$42:$K$42</definedName>
    <definedName name="长期借款">'01'!$C$42:$K$42</definedName>
    <definedName name="直接材料">'01'!$D$53:$K$53</definedName>
    <definedName name="纸箱">'01'!$D$18:$K$18</definedName>
    <definedName name="制造费用" localSheetId="2">会计科目表!$D$54:$K$54</definedName>
    <definedName name="制造费用">'01'!$C$54:$K$54</definedName>
    <definedName name="周转材料" localSheetId="2">会计科目表!$D$18:$K$18</definedName>
    <definedName name="周转材料">'01'!$C$18:$K$18</definedName>
    <definedName name="主营业务成本" localSheetId="2">会计科目表!$D$59:$K$59</definedName>
    <definedName name="主营业务成本">'01'!$C$59:$K$59</definedName>
    <definedName name="主营业务收入" localSheetId="2">会计科目表!$D$55:$K$55</definedName>
    <definedName name="主营业务收入">'01'!$C$55:$K$55</definedName>
    <definedName name="专项储备" localSheetId="2">会计科目表!$D$52:$K$52</definedName>
    <definedName name="专项储备">'01'!$C$52:$K$52</definedName>
    <definedName name="资本公积" localSheetId="2">会计科目表!$D$46:$K$46</definedName>
    <definedName name="资本公积">'01'!$C$46:$K$46</definedName>
    <definedName name="总账科目" localSheetId="2">会计科目表!$D$2:$K$2</definedName>
    <definedName name="总账科目">'01'!$C$2:$K$2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1" l="1"/>
  <c r="D4" i="11"/>
  <c r="D5" i="11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C4" i="11"/>
  <c r="C5" i="11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" i="11"/>
  <c r="B3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A4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" i="11"/>
  <c r="G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" i="10"/>
  <c r="D17" i="10"/>
  <c r="B3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" i="10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" i="10"/>
  <c r="Q7" i="5" l="1"/>
  <c r="G4" i="5" s="1"/>
  <c r="E2" i="5"/>
  <c r="D7" i="5" l="1"/>
  <c r="G7" i="5"/>
  <c r="I7" i="5"/>
  <c r="O10" i="5"/>
  <c r="H7" i="5"/>
  <c r="K7" i="5"/>
  <c r="E35" i="8" l="1"/>
  <c r="K6" i="7"/>
  <c r="K7" i="7"/>
  <c r="M12" i="7"/>
  <c r="M11" i="7"/>
  <c r="M10" i="7"/>
  <c r="M9" i="7"/>
  <c r="M8" i="7"/>
  <c r="L9" i="7"/>
  <c r="L10" i="7" s="1"/>
  <c r="L11" i="7" s="1"/>
  <c r="L12" i="7" s="1"/>
  <c r="L8" i="7"/>
  <c r="I37" i="8"/>
  <c r="I41" i="8"/>
  <c r="I45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J35" i="8" s="1"/>
  <c r="G36" i="8"/>
  <c r="G37" i="8"/>
  <c r="G38" i="8"/>
  <c r="G39" i="8"/>
  <c r="I39" i="8" s="1"/>
  <c r="G40" i="8"/>
  <c r="G41" i="8"/>
  <c r="G42" i="8"/>
  <c r="G43" i="8"/>
  <c r="I43" i="8" s="1"/>
  <c r="G44" i="8"/>
  <c r="G45" i="8"/>
  <c r="G46" i="8"/>
  <c r="G47" i="8"/>
  <c r="I47" i="8" s="1"/>
  <c r="G48" i="8"/>
  <c r="G49" i="8"/>
  <c r="I49" i="8" s="1"/>
  <c r="G50" i="8"/>
  <c r="G51" i="8"/>
  <c r="I51" i="8" s="1"/>
  <c r="G52" i="8"/>
  <c r="G53" i="8"/>
  <c r="I53" i="8" s="1"/>
  <c r="G54" i="8"/>
  <c r="G55" i="8"/>
  <c r="I55" i="8" s="1"/>
  <c r="G56" i="8"/>
  <c r="G57" i="8"/>
  <c r="I57" i="8" s="1"/>
  <c r="G58" i="8"/>
  <c r="G59" i="8"/>
  <c r="G60" i="8"/>
  <c r="G61" i="8"/>
  <c r="I61" i="8" s="1"/>
  <c r="G62" i="8"/>
  <c r="G63" i="8"/>
  <c r="I63" i="8" s="1"/>
  <c r="G64" i="8"/>
  <c r="G65" i="8"/>
  <c r="I65" i="8" s="1"/>
  <c r="G66" i="8"/>
  <c r="G67" i="8"/>
  <c r="I67" i="8" s="1"/>
  <c r="G68" i="8"/>
  <c r="G69" i="8"/>
  <c r="I69" i="8" s="1"/>
  <c r="H6" i="8"/>
  <c r="G6" i="8"/>
  <c r="F7" i="8"/>
  <c r="F8" i="8"/>
  <c r="J8" i="8" s="1"/>
  <c r="F9" i="8"/>
  <c r="F10" i="8"/>
  <c r="J10" i="8" s="1"/>
  <c r="F11" i="8"/>
  <c r="F12" i="8"/>
  <c r="J12" i="8" s="1"/>
  <c r="F13" i="8"/>
  <c r="F14" i="8"/>
  <c r="J14" i="8" s="1"/>
  <c r="F15" i="8"/>
  <c r="F16" i="8"/>
  <c r="J16" i="8" s="1"/>
  <c r="F17" i="8"/>
  <c r="F18" i="8"/>
  <c r="J18" i="8" s="1"/>
  <c r="F19" i="8"/>
  <c r="F20" i="8"/>
  <c r="J20" i="8" s="1"/>
  <c r="F21" i="8"/>
  <c r="F22" i="8"/>
  <c r="J22" i="8" s="1"/>
  <c r="F23" i="8"/>
  <c r="F24" i="8"/>
  <c r="J24" i="8" s="1"/>
  <c r="F25" i="8"/>
  <c r="F26" i="8"/>
  <c r="J26" i="8" s="1"/>
  <c r="F27" i="8"/>
  <c r="F28" i="8"/>
  <c r="J28" i="8" s="1"/>
  <c r="F29" i="8"/>
  <c r="F30" i="8"/>
  <c r="J30" i="8" s="1"/>
  <c r="F31" i="8"/>
  <c r="F32" i="8"/>
  <c r="J32" i="8" s="1"/>
  <c r="F33" i="8"/>
  <c r="F34" i="8"/>
  <c r="J34" i="8" s="1"/>
  <c r="F35" i="8"/>
  <c r="F36" i="8"/>
  <c r="F37" i="8"/>
  <c r="J37" i="8" s="1"/>
  <c r="F38" i="8"/>
  <c r="F39" i="8"/>
  <c r="J39" i="8" s="1"/>
  <c r="F40" i="8"/>
  <c r="F41" i="8"/>
  <c r="J41" i="8" s="1"/>
  <c r="F42" i="8"/>
  <c r="F43" i="8"/>
  <c r="J43" i="8" s="1"/>
  <c r="F44" i="8"/>
  <c r="F45" i="8"/>
  <c r="J45" i="8" s="1"/>
  <c r="F46" i="8"/>
  <c r="J46" i="8" s="1"/>
  <c r="F47" i="8"/>
  <c r="J47" i="8" s="1"/>
  <c r="F48" i="8"/>
  <c r="J48" i="8" s="1"/>
  <c r="F49" i="8"/>
  <c r="F50" i="8"/>
  <c r="J50" i="8" s="1"/>
  <c r="F51" i="8"/>
  <c r="F52" i="8"/>
  <c r="J52" i="8" s="1"/>
  <c r="F53" i="8"/>
  <c r="F54" i="8"/>
  <c r="J54" i="8" s="1"/>
  <c r="F55" i="8"/>
  <c r="F56" i="8"/>
  <c r="J56" i="8" s="1"/>
  <c r="F57" i="8"/>
  <c r="F58" i="8"/>
  <c r="J58" i="8" s="1"/>
  <c r="F59" i="8"/>
  <c r="F60" i="8"/>
  <c r="J60" i="8" s="1"/>
  <c r="F61" i="8"/>
  <c r="F62" i="8"/>
  <c r="J62" i="8" s="1"/>
  <c r="F63" i="8"/>
  <c r="F64" i="8"/>
  <c r="J64" i="8" s="1"/>
  <c r="F65" i="8"/>
  <c r="F66" i="8"/>
  <c r="J66" i="8" s="1"/>
  <c r="F67" i="8"/>
  <c r="F68" i="8"/>
  <c r="J68" i="8" s="1"/>
  <c r="F69" i="8"/>
  <c r="E7" i="8"/>
  <c r="J7" i="8" s="1"/>
  <c r="E8" i="8"/>
  <c r="E9" i="8"/>
  <c r="J9" i="8" s="1"/>
  <c r="E10" i="8"/>
  <c r="E11" i="8"/>
  <c r="J11" i="8" s="1"/>
  <c r="E12" i="8"/>
  <c r="E13" i="8"/>
  <c r="J13" i="8" s="1"/>
  <c r="E14" i="8"/>
  <c r="E15" i="8"/>
  <c r="J15" i="8" s="1"/>
  <c r="E16" i="8"/>
  <c r="E17" i="8"/>
  <c r="J17" i="8" s="1"/>
  <c r="E18" i="8"/>
  <c r="E19" i="8"/>
  <c r="J19" i="8" s="1"/>
  <c r="E20" i="8"/>
  <c r="E21" i="8"/>
  <c r="J21" i="8" s="1"/>
  <c r="E22" i="8"/>
  <c r="E23" i="8"/>
  <c r="J23" i="8" s="1"/>
  <c r="E24" i="8"/>
  <c r="E25" i="8"/>
  <c r="J25" i="8" s="1"/>
  <c r="E26" i="8"/>
  <c r="E27" i="8"/>
  <c r="J27" i="8" s="1"/>
  <c r="E28" i="8"/>
  <c r="E29" i="8"/>
  <c r="J29" i="8" s="1"/>
  <c r="E30" i="8"/>
  <c r="E31" i="8"/>
  <c r="J31" i="8" s="1"/>
  <c r="E32" i="8"/>
  <c r="E33" i="8"/>
  <c r="J33" i="8" s="1"/>
  <c r="E34" i="8"/>
  <c r="E36" i="8"/>
  <c r="I36" i="8" s="1"/>
  <c r="E37" i="8"/>
  <c r="E38" i="8"/>
  <c r="I38" i="8" s="1"/>
  <c r="E39" i="8"/>
  <c r="E40" i="8"/>
  <c r="I40" i="8" s="1"/>
  <c r="E41" i="8"/>
  <c r="E42" i="8"/>
  <c r="I42" i="8" s="1"/>
  <c r="E43" i="8"/>
  <c r="E44" i="8"/>
  <c r="I44" i="8" s="1"/>
  <c r="E45" i="8"/>
  <c r="E46" i="8"/>
  <c r="I46" i="8" s="1"/>
  <c r="E47" i="8"/>
  <c r="E48" i="8"/>
  <c r="I48" i="8" s="1"/>
  <c r="E49" i="8"/>
  <c r="E50" i="8"/>
  <c r="I50" i="8" s="1"/>
  <c r="E51" i="8"/>
  <c r="E52" i="8"/>
  <c r="I52" i="8" s="1"/>
  <c r="E53" i="8"/>
  <c r="E54" i="8"/>
  <c r="I54" i="8" s="1"/>
  <c r="E55" i="8"/>
  <c r="E56" i="8"/>
  <c r="I56" i="8" s="1"/>
  <c r="E57" i="8"/>
  <c r="E58" i="8"/>
  <c r="I58" i="8" s="1"/>
  <c r="E59" i="8"/>
  <c r="E60" i="8"/>
  <c r="I60" i="8" s="1"/>
  <c r="E61" i="8"/>
  <c r="E62" i="8"/>
  <c r="I62" i="8" s="1"/>
  <c r="E63" i="8"/>
  <c r="E64" i="8"/>
  <c r="I64" i="8" s="1"/>
  <c r="E65" i="8"/>
  <c r="E66" i="8"/>
  <c r="I66" i="8" s="1"/>
  <c r="E67" i="8"/>
  <c r="E68" i="8"/>
  <c r="I68" i="8" s="1"/>
  <c r="E69" i="8"/>
  <c r="F6" i="8"/>
  <c r="J6" i="8" s="1"/>
  <c r="E6" i="8"/>
  <c r="G6" i="7"/>
  <c r="E8" i="7"/>
  <c r="E9" i="7"/>
  <c r="E10" i="7"/>
  <c r="E11" i="7"/>
  <c r="E12" i="7"/>
  <c r="D8" i="7"/>
  <c r="D9" i="7"/>
  <c r="D10" i="7"/>
  <c r="D11" i="7"/>
  <c r="D12" i="7"/>
  <c r="C8" i="7"/>
  <c r="C9" i="7"/>
  <c r="C10" i="7"/>
  <c r="C11" i="7"/>
  <c r="C12" i="7"/>
  <c r="B13" i="7"/>
  <c r="B14" i="7"/>
  <c r="B8" i="7"/>
  <c r="B9" i="7"/>
  <c r="B10" i="7"/>
  <c r="B11" i="7"/>
  <c r="B12" i="7"/>
  <c r="J42" i="8" l="1"/>
  <c r="J38" i="8"/>
  <c r="J3" i="8"/>
  <c r="I34" i="8"/>
  <c r="I32" i="8"/>
  <c r="I30" i="8"/>
  <c r="I28" i="8"/>
  <c r="I26" i="8"/>
  <c r="I24" i="8"/>
  <c r="I22" i="8"/>
  <c r="I20" i="8"/>
  <c r="I18" i="8"/>
  <c r="I16" i="8"/>
  <c r="I14" i="8"/>
  <c r="I12" i="8"/>
  <c r="I10" i="8"/>
  <c r="I8" i="8"/>
  <c r="J69" i="8"/>
  <c r="J67" i="8"/>
  <c r="J65" i="8"/>
  <c r="J63" i="8"/>
  <c r="J61" i="8"/>
  <c r="J59" i="8"/>
  <c r="J57" i="8"/>
  <c r="J55" i="8"/>
  <c r="J53" i="8"/>
  <c r="J51" i="8"/>
  <c r="J49" i="8"/>
  <c r="I3" i="8"/>
  <c r="I33" i="8"/>
  <c r="I29" i="8"/>
  <c r="I25" i="8"/>
  <c r="I21" i="8"/>
  <c r="I17" i="8"/>
  <c r="I13" i="8"/>
  <c r="I9" i="8"/>
  <c r="J44" i="8"/>
  <c r="J40" i="8"/>
  <c r="J36" i="8"/>
  <c r="I6" i="8"/>
  <c r="I59" i="8"/>
  <c r="I35" i="8"/>
  <c r="I31" i="8"/>
  <c r="I27" i="8"/>
  <c r="I23" i="8"/>
  <c r="I19" i="8"/>
  <c r="I15" i="8"/>
  <c r="I11" i="8"/>
  <c r="I7" i="8"/>
  <c r="J8" i="7"/>
  <c r="J9" i="7"/>
  <c r="J10" i="7"/>
  <c r="J11" i="7"/>
  <c r="J12" i="7"/>
  <c r="G8" i="7"/>
  <c r="G9" i="7"/>
  <c r="G10" i="7"/>
  <c r="G11" i="7"/>
  <c r="G12" i="7"/>
  <c r="G13" i="7"/>
  <c r="I8" i="7"/>
  <c r="I9" i="7"/>
  <c r="I10" i="7"/>
  <c r="I11" i="7"/>
  <c r="I12" i="7"/>
  <c r="I13" i="7"/>
  <c r="I14" i="7"/>
  <c r="F8" i="7"/>
  <c r="F9" i="7"/>
  <c r="F10" i="7"/>
  <c r="F11" i="7"/>
  <c r="F12" i="7"/>
  <c r="F13" i="7"/>
  <c r="F14" i="7"/>
  <c r="J7" i="7" l="1"/>
  <c r="H7" i="7"/>
  <c r="I7" i="7"/>
  <c r="G7" i="7"/>
  <c r="F7" i="7"/>
  <c r="E7" i="7"/>
  <c r="D7" i="7"/>
  <c r="C7" i="7"/>
  <c r="B7" i="7"/>
  <c r="L6" i="7"/>
  <c r="I6" i="7"/>
  <c r="L7" i="7" l="1"/>
  <c r="AZ68" i="6"/>
  <c r="AY68" i="6"/>
  <c r="AV68" i="6"/>
  <c r="AU68" i="6"/>
  <c r="AR68" i="6"/>
  <c r="AQ68" i="6"/>
  <c r="AN68" i="6"/>
  <c r="AM68" i="6"/>
  <c r="AJ68" i="6"/>
  <c r="AI68" i="6"/>
  <c r="AF68" i="6"/>
  <c r="AE68" i="6"/>
  <c r="AB68" i="6"/>
  <c r="AA68" i="6"/>
  <c r="X68" i="6"/>
  <c r="W68" i="6"/>
  <c r="T68" i="6"/>
  <c r="S68" i="6"/>
  <c r="P68" i="6"/>
  <c r="O68" i="6"/>
  <c r="L68" i="6"/>
  <c r="K68" i="6"/>
  <c r="H68" i="6"/>
  <c r="G68" i="6"/>
  <c r="I68" i="6" s="1"/>
  <c r="AZ67" i="6"/>
  <c r="AY67" i="6"/>
  <c r="AV67" i="6"/>
  <c r="AU67" i="6"/>
  <c r="AR67" i="6"/>
  <c r="AQ67" i="6"/>
  <c r="AN67" i="6"/>
  <c r="AM67" i="6"/>
  <c r="AJ67" i="6"/>
  <c r="AI67" i="6"/>
  <c r="AF67" i="6"/>
  <c r="AE67" i="6"/>
  <c r="AB67" i="6"/>
  <c r="AA67" i="6"/>
  <c r="X67" i="6"/>
  <c r="W67" i="6"/>
  <c r="T67" i="6"/>
  <c r="S67" i="6"/>
  <c r="P67" i="6"/>
  <c r="O67" i="6"/>
  <c r="L67" i="6"/>
  <c r="K67" i="6"/>
  <c r="H67" i="6"/>
  <c r="G67" i="6"/>
  <c r="I67" i="6" s="1"/>
  <c r="AZ66" i="6"/>
  <c r="AY66" i="6"/>
  <c r="AV66" i="6"/>
  <c r="AU66" i="6"/>
  <c r="AR66" i="6"/>
  <c r="AQ66" i="6"/>
  <c r="AN66" i="6"/>
  <c r="AM66" i="6"/>
  <c r="AJ66" i="6"/>
  <c r="AI66" i="6"/>
  <c r="AF66" i="6"/>
  <c r="AE66" i="6"/>
  <c r="AB66" i="6"/>
  <c r="AA66" i="6"/>
  <c r="X66" i="6"/>
  <c r="W66" i="6"/>
  <c r="T66" i="6"/>
  <c r="S66" i="6"/>
  <c r="P66" i="6"/>
  <c r="O66" i="6"/>
  <c r="L66" i="6"/>
  <c r="K66" i="6"/>
  <c r="H66" i="6"/>
  <c r="G66" i="6"/>
  <c r="I66" i="6" s="1"/>
  <c r="AZ65" i="6"/>
  <c r="AY65" i="6"/>
  <c r="AV65" i="6"/>
  <c r="AU65" i="6"/>
  <c r="AR65" i="6"/>
  <c r="AQ65" i="6"/>
  <c r="AN65" i="6"/>
  <c r="AM65" i="6"/>
  <c r="AJ65" i="6"/>
  <c r="AI65" i="6"/>
  <c r="AF65" i="6"/>
  <c r="AE65" i="6"/>
  <c r="AB65" i="6"/>
  <c r="AA65" i="6"/>
  <c r="X65" i="6"/>
  <c r="W65" i="6"/>
  <c r="T65" i="6"/>
  <c r="S65" i="6"/>
  <c r="P65" i="6"/>
  <c r="O65" i="6"/>
  <c r="L65" i="6"/>
  <c r="K65" i="6"/>
  <c r="H65" i="6"/>
  <c r="G65" i="6"/>
  <c r="I65" i="6" s="1"/>
  <c r="AZ64" i="6"/>
  <c r="AY64" i="6"/>
  <c r="AV64" i="6"/>
  <c r="AU64" i="6"/>
  <c r="AR64" i="6"/>
  <c r="AQ64" i="6"/>
  <c r="AN64" i="6"/>
  <c r="AM64" i="6"/>
  <c r="AJ64" i="6"/>
  <c r="AI64" i="6"/>
  <c r="AF64" i="6"/>
  <c r="AE64" i="6"/>
  <c r="AB64" i="6"/>
  <c r="AA64" i="6"/>
  <c r="X64" i="6"/>
  <c r="W64" i="6"/>
  <c r="T64" i="6"/>
  <c r="S64" i="6"/>
  <c r="P64" i="6"/>
  <c r="O64" i="6"/>
  <c r="L64" i="6"/>
  <c r="K64" i="6"/>
  <c r="H64" i="6"/>
  <c r="G64" i="6"/>
  <c r="I64" i="6" s="1"/>
  <c r="AZ63" i="6"/>
  <c r="AY63" i="6"/>
  <c r="AV63" i="6"/>
  <c r="AU63" i="6"/>
  <c r="AR63" i="6"/>
  <c r="AQ63" i="6"/>
  <c r="AN63" i="6"/>
  <c r="AM63" i="6"/>
  <c r="AJ63" i="6"/>
  <c r="AI63" i="6"/>
  <c r="AF63" i="6"/>
  <c r="AE63" i="6"/>
  <c r="AB63" i="6"/>
  <c r="AA63" i="6"/>
  <c r="X63" i="6"/>
  <c r="W63" i="6"/>
  <c r="T63" i="6"/>
  <c r="S63" i="6"/>
  <c r="P63" i="6"/>
  <c r="O63" i="6"/>
  <c r="L63" i="6"/>
  <c r="K63" i="6"/>
  <c r="H63" i="6"/>
  <c r="G63" i="6"/>
  <c r="I63" i="6" s="1"/>
  <c r="AZ62" i="6"/>
  <c r="AY62" i="6"/>
  <c r="AV62" i="6"/>
  <c r="AU62" i="6"/>
  <c r="AR62" i="6"/>
  <c r="AQ62" i="6"/>
  <c r="AN62" i="6"/>
  <c r="AM62" i="6"/>
  <c r="AJ62" i="6"/>
  <c r="AI62" i="6"/>
  <c r="AF62" i="6"/>
  <c r="AE62" i="6"/>
  <c r="AB62" i="6"/>
  <c r="AA62" i="6"/>
  <c r="X62" i="6"/>
  <c r="W62" i="6"/>
  <c r="T62" i="6"/>
  <c r="S62" i="6"/>
  <c r="P62" i="6"/>
  <c r="O62" i="6"/>
  <c r="L62" i="6"/>
  <c r="K62" i="6"/>
  <c r="H62" i="6"/>
  <c r="G62" i="6"/>
  <c r="I62" i="6" s="1"/>
  <c r="AZ61" i="6"/>
  <c r="AY61" i="6"/>
  <c r="AV61" i="6"/>
  <c r="AU61" i="6"/>
  <c r="AR61" i="6"/>
  <c r="AQ61" i="6"/>
  <c r="AN61" i="6"/>
  <c r="AM61" i="6"/>
  <c r="AJ61" i="6"/>
  <c r="AI61" i="6"/>
  <c r="AF61" i="6"/>
  <c r="AE61" i="6"/>
  <c r="AB61" i="6"/>
  <c r="AA61" i="6"/>
  <c r="X61" i="6"/>
  <c r="W61" i="6"/>
  <c r="T61" i="6"/>
  <c r="S61" i="6"/>
  <c r="P61" i="6"/>
  <c r="O61" i="6"/>
  <c r="L61" i="6"/>
  <c r="K61" i="6"/>
  <c r="H61" i="6"/>
  <c r="J61" i="6" s="1"/>
  <c r="G61" i="6"/>
  <c r="AZ60" i="6"/>
  <c r="AY60" i="6"/>
  <c r="AV60" i="6"/>
  <c r="AU60" i="6"/>
  <c r="AR60" i="6"/>
  <c r="AQ60" i="6"/>
  <c r="AN60" i="6"/>
  <c r="AM60" i="6"/>
  <c r="AJ60" i="6"/>
  <c r="AI60" i="6"/>
  <c r="AF60" i="6"/>
  <c r="AE60" i="6"/>
  <c r="AB60" i="6"/>
  <c r="AA60" i="6"/>
  <c r="X60" i="6"/>
  <c r="W60" i="6"/>
  <c r="T60" i="6"/>
  <c r="S60" i="6"/>
  <c r="P60" i="6"/>
  <c r="O60" i="6"/>
  <c r="L60" i="6"/>
  <c r="K60" i="6"/>
  <c r="H60" i="6"/>
  <c r="J60" i="6" s="1"/>
  <c r="G60" i="6"/>
  <c r="AZ59" i="6"/>
  <c r="AY59" i="6"/>
  <c r="AV59" i="6"/>
  <c r="AU59" i="6"/>
  <c r="AR59" i="6"/>
  <c r="AQ59" i="6"/>
  <c r="AN59" i="6"/>
  <c r="AM59" i="6"/>
  <c r="AJ59" i="6"/>
  <c r="AI59" i="6"/>
  <c r="AF59" i="6"/>
  <c r="AE59" i="6"/>
  <c r="AB59" i="6"/>
  <c r="AA59" i="6"/>
  <c r="X59" i="6"/>
  <c r="W59" i="6"/>
  <c r="T59" i="6"/>
  <c r="S59" i="6"/>
  <c r="P59" i="6"/>
  <c r="O59" i="6"/>
  <c r="L59" i="6"/>
  <c r="K59" i="6"/>
  <c r="H59" i="6"/>
  <c r="J59" i="6" s="1"/>
  <c r="G59" i="6"/>
  <c r="AZ58" i="6"/>
  <c r="AY58" i="6"/>
  <c r="AV58" i="6"/>
  <c r="AU58" i="6"/>
  <c r="AR58" i="6"/>
  <c r="AQ58" i="6"/>
  <c r="AN58" i="6"/>
  <c r="AM58" i="6"/>
  <c r="AJ58" i="6"/>
  <c r="AI58" i="6"/>
  <c r="AF58" i="6"/>
  <c r="AE58" i="6"/>
  <c r="AB58" i="6"/>
  <c r="AA58" i="6"/>
  <c r="X58" i="6"/>
  <c r="W58" i="6"/>
  <c r="T58" i="6"/>
  <c r="S58" i="6"/>
  <c r="P58" i="6"/>
  <c r="O58" i="6"/>
  <c r="L58" i="6"/>
  <c r="K58" i="6"/>
  <c r="H58" i="6"/>
  <c r="J58" i="6" s="1"/>
  <c r="N58" i="6" s="1"/>
  <c r="G58" i="6"/>
  <c r="I58" i="6" s="1"/>
  <c r="AZ57" i="6"/>
  <c r="AY57" i="6"/>
  <c r="AV57" i="6"/>
  <c r="AU57" i="6"/>
  <c r="AR57" i="6"/>
  <c r="AQ57" i="6"/>
  <c r="AN57" i="6"/>
  <c r="AM57" i="6"/>
  <c r="AJ57" i="6"/>
  <c r="AI57" i="6"/>
  <c r="AF57" i="6"/>
  <c r="AE57" i="6"/>
  <c r="AB57" i="6"/>
  <c r="AA57" i="6"/>
  <c r="X57" i="6"/>
  <c r="W57" i="6"/>
  <c r="T57" i="6"/>
  <c r="S57" i="6"/>
  <c r="P57" i="6"/>
  <c r="O57" i="6"/>
  <c r="L57" i="6"/>
  <c r="K57" i="6"/>
  <c r="H57" i="6"/>
  <c r="J57" i="6" s="1"/>
  <c r="N57" i="6" s="1"/>
  <c r="G57" i="6"/>
  <c r="I57" i="6" s="1"/>
  <c r="M57" i="6" s="1"/>
  <c r="Q57" i="6" s="1"/>
  <c r="AZ56" i="6"/>
  <c r="AY56" i="6"/>
  <c r="AV56" i="6"/>
  <c r="AU56" i="6"/>
  <c r="AR56" i="6"/>
  <c r="AQ56" i="6"/>
  <c r="AN56" i="6"/>
  <c r="AM56" i="6"/>
  <c r="AJ56" i="6"/>
  <c r="AI56" i="6"/>
  <c r="AF56" i="6"/>
  <c r="AE56" i="6"/>
  <c r="AB56" i="6"/>
  <c r="AA56" i="6"/>
  <c r="X56" i="6"/>
  <c r="W56" i="6"/>
  <c r="T56" i="6"/>
  <c r="S56" i="6"/>
  <c r="P56" i="6"/>
  <c r="O56" i="6"/>
  <c r="L56" i="6"/>
  <c r="K56" i="6"/>
  <c r="H56" i="6"/>
  <c r="J56" i="6" s="1"/>
  <c r="N56" i="6" s="1"/>
  <c r="G56" i="6"/>
  <c r="I56" i="6" s="1"/>
  <c r="AZ55" i="6"/>
  <c r="AY55" i="6"/>
  <c r="AV55" i="6"/>
  <c r="AU55" i="6"/>
  <c r="AR55" i="6"/>
  <c r="AQ55" i="6"/>
  <c r="AN55" i="6"/>
  <c r="AM55" i="6"/>
  <c r="AJ55" i="6"/>
  <c r="AI55" i="6"/>
  <c r="AF55" i="6"/>
  <c r="AE55" i="6"/>
  <c r="AB55" i="6"/>
  <c r="AA55" i="6"/>
  <c r="X55" i="6"/>
  <c r="W55" i="6"/>
  <c r="T55" i="6"/>
  <c r="S55" i="6"/>
  <c r="P55" i="6"/>
  <c r="O55" i="6"/>
  <c r="L55" i="6"/>
  <c r="K55" i="6"/>
  <c r="H55" i="6"/>
  <c r="J55" i="6" s="1"/>
  <c r="N55" i="6" s="1"/>
  <c r="G55" i="6"/>
  <c r="I55" i="6" s="1"/>
  <c r="M55" i="6" s="1"/>
  <c r="Q55" i="6" s="1"/>
  <c r="H54" i="6"/>
  <c r="G54" i="6"/>
  <c r="H53" i="6"/>
  <c r="G53" i="6"/>
  <c r="H52" i="6"/>
  <c r="G52" i="6"/>
  <c r="AZ51" i="6"/>
  <c r="AY51" i="6"/>
  <c r="AV51" i="6"/>
  <c r="AU51" i="6"/>
  <c r="AR51" i="6"/>
  <c r="AQ51" i="6"/>
  <c r="AN51" i="6"/>
  <c r="AM51" i="6"/>
  <c r="AJ51" i="6"/>
  <c r="AI51" i="6"/>
  <c r="AF51" i="6"/>
  <c r="AE51" i="6"/>
  <c r="AB51" i="6"/>
  <c r="AA51" i="6"/>
  <c r="X51" i="6"/>
  <c r="W51" i="6"/>
  <c r="T51" i="6"/>
  <c r="S51" i="6"/>
  <c r="P51" i="6"/>
  <c r="O51" i="6"/>
  <c r="L51" i="6"/>
  <c r="K51" i="6"/>
  <c r="H51" i="6"/>
  <c r="J51" i="6" s="1"/>
  <c r="N51" i="6" s="1"/>
  <c r="G51" i="6"/>
  <c r="I51" i="6" s="1"/>
  <c r="AZ50" i="6"/>
  <c r="AY50" i="6"/>
  <c r="AV50" i="6"/>
  <c r="AU50" i="6"/>
  <c r="AR50" i="6"/>
  <c r="AQ50" i="6"/>
  <c r="AN50" i="6"/>
  <c r="AM50" i="6"/>
  <c r="AJ50" i="6"/>
  <c r="AI50" i="6"/>
  <c r="AF50" i="6"/>
  <c r="AE50" i="6"/>
  <c r="AB50" i="6"/>
  <c r="AA50" i="6"/>
  <c r="X50" i="6"/>
  <c r="W50" i="6"/>
  <c r="T50" i="6"/>
  <c r="S50" i="6"/>
  <c r="P50" i="6"/>
  <c r="O50" i="6"/>
  <c r="L50" i="6"/>
  <c r="K50" i="6"/>
  <c r="H50" i="6"/>
  <c r="J50" i="6" s="1"/>
  <c r="N50" i="6" s="1"/>
  <c r="G50" i="6"/>
  <c r="I50" i="6" s="1"/>
  <c r="M50" i="6" s="1"/>
  <c r="Q50" i="6" s="1"/>
  <c r="AZ49" i="6"/>
  <c r="AY49" i="6"/>
  <c r="AV49" i="6"/>
  <c r="AU49" i="6"/>
  <c r="AR49" i="6"/>
  <c r="AQ49" i="6"/>
  <c r="AN49" i="6"/>
  <c r="AM49" i="6"/>
  <c r="AJ49" i="6"/>
  <c r="AI49" i="6"/>
  <c r="AF49" i="6"/>
  <c r="AE49" i="6"/>
  <c r="AB49" i="6"/>
  <c r="AA49" i="6"/>
  <c r="X49" i="6"/>
  <c r="W49" i="6"/>
  <c r="T49" i="6"/>
  <c r="S49" i="6"/>
  <c r="P49" i="6"/>
  <c r="O49" i="6"/>
  <c r="L49" i="6"/>
  <c r="K49" i="6"/>
  <c r="H49" i="6"/>
  <c r="J49" i="6" s="1"/>
  <c r="N49" i="6" s="1"/>
  <c r="G49" i="6"/>
  <c r="I49" i="6" s="1"/>
  <c r="AZ48" i="6"/>
  <c r="AY48" i="6"/>
  <c r="AV48" i="6"/>
  <c r="AU48" i="6"/>
  <c r="AR48" i="6"/>
  <c r="AQ48" i="6"/>
  <c r="AN48" i="6"/>
  <c r="AM48" i="6"/>
  <c r="AJ48" i="6"/>
  <c r="AI48" i="6"/>
  <c r="AF48" i="6"/>
  <c r="AE48" i="6"/>
  <c r="AB48" i="6"/>
  <c r="AA48" i="6"/>
  <c r="X48" i="6"/>
  <c r="W48" i="6"/>
  <c r="T48" i="6"/>
  <c r="S48" i="6"/>
  <c r="P48" i="6"/>
  <c r="O48" i="6"/>
  <c r="L48" i="6"/>
  <c r="K48" i="6"/>
  <c r="H48" i="6"/>
  <c r="J48" i="6" s="1"/>
  <c r="N48" i="6" s="1"/>
  <c r="G48" i="6"/>
  <c r="I48" i="6" s="1"/>
  <c r="M48" i="6" s="1"/>
  <c r="Q48" i="6" s="1"/>
  <c r="AZ47" i="6"/>
  <c r="AY47" i="6"/>
  <c r="AV47" i="6"/>
  <c r="AU47" i="6"/>
  <c r="AR47" i="6"/>
  <c r="AQ47" i="6"/>
  <c r="AN47" i="6"/>
  <c r="AM47" i="6"/>
  <c r="AJ47" i="6"/>
  <c r="AI47" i="6"/>
  <c r="AF47" i="6"/>
  <c r="AE47" i="6"/>
  <c r="AB47" i="6"/>
  <c r="AA47" i="6"/>
  <c r="X47" i="6"/>
  <c r="W47" i="6"/>
  <c r="T47" i="6"/>
  <c r="S47" i="6"/>
  <c r="P47" i="6"/>
  <c r="O47" i="6"/>
  <c r="L47" i="6"/>
  <c r="K47" i="6"/>
  <c r="H47" i="6"/>
  <c r="J47" i="6" s="1"/>
  <c r="N47" i="6" s="1"/>
  <c r="G47" i="6"/>
  <c r="I47" i="6" s="1"/>
  <c r="H46" i="6"/>
  <c r="G46" i="6"/>
  <c r="AZ45" i="6"/>
  <c r="AY45" i="6"/>
  <c r="AV45" i="6"/>
  <c r="AU45" i="6"/>
  <c r="AR45" i="6"/>
  <c r="AQ45" i="6"/>
  <c r="AN45" i="6"/>
  <c r="AM45" i="6"/>
  <c r="AJ45" i="6"/>
  <c r="AI45" i="6"/>
  <c r="AF45" i="6"/>
  <c r="AE45" i="6"/>
  <c r="AB45" i="6"/>
  <c r="AA45" i="6"/>
  <c r="X45" i="6"/>
  <c r="W45" i="6"/>
  <c r="T45" i="6"/>
  <c r="S45" i="6"/>
  <c r="P45" i="6"/>
  <c r="O45" i="6"/>
  <c r="L45" i="6"/>
  <c r="K45" i="6"/>
  <c r="H45" i="6"/>
  <c r="J45" i="6" s="1"/>
  <c r="N45" i="6" s="1"/>
  <c r="G45" i="6"/>
  <c r="I45" i="6" s="1"/>
  <c r="M45" i="6" s="1"/>
  <c r="Q45" i="6" s="1"/>
  <c r="AZ44" i="6"/>
  <c r="AY44" i="6"/>
  <c r="AV44" i="6"/>
  <c r="AU44" i="6"/>
  <c r="AR44" i="6"/>
  <c r="AQ44" i="6"/>
  <c r="AN44" i="6"/>
  <c r="AM44" i="6"/>
  <c r="AJ44" i="6"/>
  <c r="AI44" i="6"/>
  <c r="AF44" i="6"/>
  <c r="AE44" i="6"/>
  <c r="AB44" i="6"/>
  <c r="AA44" i="6"/>
  <c r="X44" i="6"/>
  <c r="W44" i="6"/>
  <c r="T44" i="6"/>
  <c r="S44" i="6"/>
  <c r="P44" i="6"/>
  <c r="O44" i="6"/>
  <c r="L44" i="6"/>
  <c r="K44" i="6"/>
  <c r="H44" i="6"/>
  <c r="J44" i="6" s="1"/>
  <c r="G44" i="6"/>
  <c r="I44" i="6" s="1"/>
  <c r="M44" i="6" s="1"/>
  <c r="AZ43" i="6"/>
  <c r="AY43" i="6"/>
  <c r="AV43" i="6"/>
  <c r="AU43" i="6"/>
  <c r="AR43" i="6"/>
  <c r="AQ43" i="6"/>
  <c r="AN43" i="6"/>
  <c r="AM43" i="6"/>
  <c r="AJ43" i="6"/>
  <c r="AI43" i="6"/>
  <c r="AF43" i="6"/>
  <c r="AE43" i="6"/>
  <c r="AB43" i="6"/>
  <c r="AA43" i="6"/>
  <c r="X43" i="6"/>
  <c r="W43" i="6"/>
  <c r="T43" i="6"/>
  <c r="S43" i="6"/>
  <c r="P43" i="6"/>
  <c r="O43" i="6"/>
  <c r="L43" i="6"/>
  <c r="K43" i="6"/>
  <c r="H43" i="6"/>
  <c r="J43" i="6" s="1"/>
  <c r="G43" i="6"/>
  <c r="I43" i="6" s="1"/>
  <c r="M43" i="6" s="1"/>
  <c r="AZ42" i="6"/>
  <c r="AY42" i="6"/>
  <c r="AV42" i="6"/>
  <c r="AU42" i="6"/>
  <c r="AR42" i="6"/>
  <c r="AQ42" i="6"/>
  <c r="AN42" i="6"/>
  <c r="AM42" i="6"/>
  <c r="AJ42" i="6"/>
  <c r="AI42" i="6"/>
  <c r="AF42" i="6"/>
  <c r="AE42" i="6"/>
  <c r="AB42" i="6"/>
  <c r="AA42" i="6"/>
  <c r="X42" i="6"/>
  <c r="W42" i="6"/>
  <c r="T42" i="6"/>
  <c r="S42" i="6"/>
  <c r="P42" i="6"/>
  <c r="O42" i="6"/>
  <c r="L42" i="6"/>
  <c r="K42" i="6"/>
  <c r="H42" i="6"/>
  <c r="J42" i="6" s="1"/>
  <c r="G42" i="6"/>
  <c r="I42" i="6" s="1"/>
  <c r="M42" i="6" s="1"/>
  <c r="AZ41" i="6"/>
  <c r="AY41" i="6"/>
  <c r="AV41" i="6"/>
  <c r="AU41" i="6"/>
  <c r="AR41" i="6"/>
  <c r="AQ41" i="6"/>
  <c r="AN41" i="6"/>
  <c r="AM41" i="6"/>
  <c r="AJ41" i="6"/>
  <c r="AI41" i="6"/>
  <c r="AF41" i="6"/>
  <c r="AE41" i="6"/>
  <c r="AB41" i="6"/>
  <c r="AA41" i="6"/>
  <c r="X41" i="6"/>
  <c r="W41" i="6"/>
  <c r="T41" i="6"/>
  <c r="S41" i="6"/>
  <c r="P41" i="6"/>
  <c r="O41" i="6"/>
  <c r="L41" i="6"/>
  <c r="K41" i="6"/>
  <c r="H41" i="6"/>
  <c r="J41" i="6" s="1"/>
  <c r="G41" i="6"/>
  <c r="I41" i="6" s="1"/>
  <c r="M41" i="6" s="1"/>
  <c r="AZ40" i="6"/>
  <c r="AY40" i="6"/>
  <c r="AV40" i="6"/>
  <c r="AU40" i="6"/>
  <c r="AR40" i="6"/>
  <c r="AQ40" i="6"/>
  <c r="AN40" i="6"/>
  <c r="AM40" i="6"/>
  <c r="AJ40" i="6"/>
  <c r="AI40" i="6"/>
  <c r="AF40" i="6"/>
  <c r="AE40" i="6"/>
  <c r="AB40" i="6"/>
  <c r="AA40" i="6"/>
  <c r="X40" i="6"/>
  <c r="W40" i="6"/>
  <c r="T40" i="6"/>
  <c r="S40" i="6"/>
  <c r="P40" i="6"/>
  <c r="O40" i="6"/>
  <c r="L40" i="6"/>
  <c r="K40" i="6"/>
  <c r="H40" i="6"/>
  <c r="J40" i="6" s="1"/>
  <c r="G40" i="6"/>
  <c r="I40" i="6" s="1"/>
  <c r="M40" i="6" s="1"/>
  <c r="AZ39" i="6"/>
  <c r="AY39" i="6"/>
  <c r="AV39" i="6"/>
  <c r="AU39" i="6"/>
  <c r="AR39" i="6"/>
  <c r="AQ39" i="6"/>
  <c r="AN39" i="6"/>
  <c r="AM39" i="6"/>
  <c r="AJ39" i="6"/>
  <c r="AI39" i="6"/>
  <c r="AF39" i="6"/>
  <c r="AE39" i="6"/>
  <c r="AB39" i="6"/>
  <c r="AA39" i="6"/>
  <c r="X39" i="6"/>
  <c r="W39" i="6"/>
  <c r="T39" i="6"/>
  <c r="S39" i="6"/>
  <c r="P39" i="6"/>
  <c r="O39" i="6"/>
  <c r="L39" i="6"/>
  <c r="K39" i="6"/>
  <c r="H39" i="6"/>
  <c r="J39" i="6" s="1"/>
  <c r="G39" i="6"/>
  <c r="I39" i="6" s="1"/>
  <c r="M39" i="6" s="1"/>
  <c r="AZ38" i="6"/>
  <c r="AY38" i="6"/>
  <c r="AV38" i="6"/>
  <c r="AU38" i="6"/>
  <c r="AR38" i="6"/>
  <c r="AQ38" i="6"/>
  <c r="AN38" i="6"/>
  <c r="AM38" i="6"/>
  <c r="AJ38" i="6"/>
  <c r="AI38" i="6"/>
  <c r="AF38" i="6"/>
  <c r="AE38" i="6"/>
  <c r="AB38" i="6"/>
  <c r="AA38" i="6"/>
  <c r="X38" i="6"/>
  <c r="W38" i="6"/>
  <c r="T38" i="6"/>
  <c r="S38" i="6"/>
  <c r="P38" i="6"/>
  <c r="O38" i="6"/>
  <c r="L38" i="6"/>
  <c r="K38" i="6"/>
  <c r="H38" i="6"/>
  <c r="J38" i="6" s="1"/>
  <c r="G38" i="6"/>
  <c r="I38" i="6" s="1"/>
  <c r="M38" i="6" s="1"/>
  <c r="AZ37" i="6"/>
  <c r="AY37" i="6"/>
  <c r="AV37" i="6"/>
  <c r="AU37" i="6"/>
  <c r="AR37" i="6"/>
  <c r="AQ37" i="6"/>
  <c r="AN37" i="6"/>
  <c r="AM37" i="6"/>
  <c r="AJ37" i="6"/>
  <c r="AI37" i="6"/>
  <c r="AF37" i="6"/>
  <c r="AE37" i="6"/>
  <c r="AB37" i="6"/>
  <c r="AA37" i="6"/>
  <c r="X37" i="6"/>
  <c r="W37" i="6"/>
  <c r="T37" i="6"/>
  <c r="S37" i="6"/>
  <c r="P37" i="6"/>
  <c r="O37" i="6"/>
  <c r="L37" i="6"/>
  <c r="K37" i="6"/>
  <c r="H37" i="6"/>
  <c r="J37" i="6" s="1"/>
  <c r="G37" i="6"/>
  <c r="I37" i="6" s="1"/>
  <c r="M37" i="6" s="1"/>
  <c r="AZ36" i="6"/>
  <c r="AY36" i="6"/>
  <c r="AV36" i="6"/>
  <c r="AU36" i="6"/>
  <c r="AR36" i="6"/>
  <c r="AQ36" i="6"/>
  <c r="AN36" i="6"/>
  <c r="AM36" i="6"/>
  <c r="AJ36" i="6"/>
  <c r="AI36" i="6"/>
  <c r="AF36" i="6"/>
  <c r="AE36" i="6"/>
  <c r="AB36" i="6"/>
  <c r="AA36" i="6"/>
  <c r="X36" i="6"/>
  <c r="W36" i="6"/>
  <c r="T36" i="6"/>
  <c r="S36" i="6"/>
  <c r="P36" i="6"/>
  <c r="O36" i="6"/>
  <c r="L36" i="6"/>
  <c r="K36" i="6"/>
  <c r="J36" i="6"/>
  <c r="H36" i="6"/>
  <c r="G36" i="6"/>
  <c r="I36" i="6" s="1"/>
  <c r="M36" i="6" s="1"/>
  <c r="AZ35" i="6"/>
  <c r="AY35" i="6"/>
  <c r="AV35" i="6"/>
  <c r="AU35" i="6"/>
  <c r="AR35" i="6"/>
  <c r="AQ35" i="6"/>
  <c r="AN35" i="6"/>
  <c r="AM35" i="6"/>
  <c r="AJ35" i="6"/>
  <c r="AI35" i="6"/>
  <c r="AF35" i="6"/>
  <c r="AE35" i="6"/>
  <c r="AB35" i="6"/>
  <c r="AA35" i="6"/>
  <c r="X35" i="6"/>
  <c r="W35" i="6"/>
  <c r="T35" i="6"/>
  <c r="S35" i="6"/>
  <c r="P35" i="6"/>
  <c r="O35" i="6"/>
  <c r="L35" i="6"/>
  <c r="K35" i="6"/>
  <c r="J35" i="6"/>
  <c r="H35" i="6"/>
  <c r="G35" i="6"/>
  <c r="I35" i="6" s="1"/>
  <c r="M35" i="6" s="1"/>
  <c r="AZ34" i="6"/>
  <c r="AY34" i="6"/>
  <c r="AV34" i="6"/>
  <c r="AU34" i="6"/>
  <c r="AR34" i="6"/>
  <c r="AQ34" i="6"/>
  <c r="AN34" i="6"/>
  <c r="AM34" i="6"/>
  <c r="AJ34" i="6"/>
  <c r="AI34" i="6"/>
  <c r="AF34" i="6"/>
  <c r="AE34" i="6"/>
  <c r="AB34" i="6"/>
  <c r="AA34" i="6"/>
  <c r="X34" i="6"/>
  <c r="W34" i="6"/>
  <c r="T34" i="6"/>
  <c r="S34" i="6"/>
  <c r="P34" i="6"/>
  <c r="O34" i="6"/>
  <c r="L34" i="6"/>
  <c r="K34" i="6"/>
  <c r="J34" i="6"/>
  <c r="H34" i="6"/>
  <c r="G34" i="6"/>
  <c r="I34" i="6" s="1"/>
  <c r="M34" i="6" s="1"/>
  <c r="H33" i="6"/>
  <c r="G33" i="6"/>
  <c r="AZ32" i="6"/>
  <c r="AY32" i="6"/>
  <c r="AV32" i="6"/>
  <c r="AU32" i="6"/>
  <c r="AR32" i="6"/>
  <c r="AQ32" i="6"/>
  <c r="AN32" i="6"/>
  <c r="AM32" i="6"/>
  <c r="AJ32" i="6"/>
  <c r="AI32" i="6"/>
  <c r="AF32" i="6"/>
  <c r="AE32" i="6"/>
  <c r="AB32" i="6"/>
  <c r="AA32" i="6"/>
  <c r="X32" i="6"/>
  <c r="W32" i="6"/>
  <c r="T32" i="6"/>
  <c r="S32" i="6"/>
  <c r="P32" i="6"/>
  <c r="O32" i="6"/>
  <c r="L32" i="6"/>
  <c r="K32" i="6"/>
  <c r="J32" i="6"/>
  <c r="H32" i="6"/>
  <c r="G32" i="6"/>
  <c r="I32" i="6" s="1"/>
  <c r="M32" i="6" s="1"/>
  <c r="AZ31" i="6"/>
  <c r="AY31" i="6"/>
  <c r="AV31" i="6"/>
  <c r="AU31" i="6"/>
  <c r="AR31" i="6"/>
  <c r="AQ31" i="6"/>
  <c r="AN31" i="6"/>
  <c r="AM31" i="6"/>
  <c r="AJ31" i="6"/>
  <c r="AI31" i="6"/>
  <c r="AF31" i="6"/>
  <c r="AE31" i="6"/>
  <c r="AB31" i="6"/>
  <c r="AA31" i="6"/>
  <c r="X31" i="6"/>
  <c r="W31" i="6"/>
  <c r="T31" i="6"/>
  <c r="S31" i="6"/>
  <c r="P31" i="6"/>
  <c r="O31" i="6"/>
  <c r="L31" i="6"/>
  <c r="K31" i="6"/>
  <c r="J31" i="6"/>
  <c r="H31" i="6"/>
  <c r="G31" i="6"/>
  <c r="I31" i="6" s="1"/>
  <c r="M31" i="6" s="1"/>
  <c r="AZ30" i="6"/>
  <c r="AY30" i="6"/>
  <c r="AV30" i="6"/>
  <c r="AU30" i="6"/>
  <c r="AR30" i="6"/>
  <c r="AQ30" i="6"/>
  <c r="AN30" i="6"/>
  <c r="AM30" i="6"/>
  <c r="AJ30" i="6"/>
  <c r="AI30" i="6"/>
  <c r="AF30" i="6"/>
  <c r="AE30" i="6"/>
  <c r="AB30" i="6"/>
  <c r="AA30" i="6"/>
  <c r="X30" i="6"/>
  <c r="W30" i="6"/>
  <c r="T30" i="6"/>
  <c r="S30" i="6"/>
  <c r="P30" i="6"/>
  <c r="O30" i="6"/>
  <c r="L30" i="6"/>
  <c r="K30" i="6"/>
  <c r="J30" i="6"/>
  <c r="H30" i="6"/>
  <c r="G30" i="6"/>
  <c r="I30" i="6" s="1"/>
  <c r="M30" i="6" s="1"/>
  <c r="AZ29" i="6"/>
  <c r="AY29" i="6"/>
  <c r="AV29" i="6"/>
  <c r="AU29" i="6"/>
  <c r="AR29" i="6"/>
  <c r="AQ29" i="6"/>
  <c r="AN29" i="6"/>
  <c r="AM29" i="6"/>
  <c r="AJ29" i="6"/>
  <c r="AI29" i="6"/>
  <c r="AF29" i="6"/>
  <c r="AE29" i="6"/>
  <c r="AB29" i="6"/>
  <c r="AA29" i="6"/>
  <c r="X29" i="6"/>
  <c r="W29" i="6"/>
  <c r="T29" i="6"/>
  <c r="S29" i="6"/>
  <c r="P29" i="6"/>
  <c r="O29" i="6"/>
  <c r="L29" i="6"/>
  <c r="K29" i="6"/>
  <c r="J29" i="6"/>
  <c r="H29" i="6"/>
  <c r="G29" i="6"/>
  <c r="I29" i="6" s="1"/>
  <c r="M29" i="6" s="1"/>
  <c r="AZ28" i="6"/>
  <c r="AY28" i="6"/>
  <c r="AV28" i="6"/>
  <c r="AU28" i="6"/>
  <c r="AR28" i="6"/>
  <c r="AQ28" i="6"/>
  <c r="AN28" i="6"/>
  <c r="AM28" i="6"/>
  <c r="AJ28" i="6"/>
  <c r="AI28" i="6"/>
  <c r="AF28" i="6"/>
  <c r="AE28" i="6"/>
  <c r="AB28" i="6"/>
  <c r="AA28" i="6"/>
  <c r="X28" i="6"/>
  <c r="W28" i="6"/>
  <c r="T28" i="6"/>
  <c r="S28" i="6"/>
  <c r="P28" i="6"/>
  <c r="O28" i="6"/>
  <c r="L28" i="6"/>
  <c r="K28" i="6"/>
  <c r="J28" i="6"/>
  <c r="H28" i="6"/>
  <c r="G28" i="6"/>
  <c r="I28" i="6" s="1"/>
  <c r="M28" i="6" s="1"/>
  <c r="AZ27" i="6"/>
  <c r="AY27" i="6"/>
  <c r="AV27" i="6"/>
  <c r="AU27" i="6"/>
  <c r="AR27" i="6"/>
  <c r="AQ27" i="6"/>
  <c r="AN27" i="6"/>
  <c r="AM27" i="6"/>
  <c r="AJ27" i="6"/>
  <c r="AI27" i="6"/>
  <c r="AF27" i="6"/>
  <c r="AE27" i="6"/>
  <c r="AB27" i="6"/>
  <c r="AA27" i="6"/>
  <c r="X27" i="6"/>
  <c r="W27" i="6"/>
  <c r="T27" i="6"/>
  <c r="S27" i="6"/>
  <c r="P27" i="6"/>
  <c r="O27" i="6"/>
  <c r="L27" i="6"/>
  <c r="K27" i="6"/>
  <c r="J27" i="6"/>
  <c r="H27" i="6"/>
  <c r="G27" i="6"/>
  <c r="I27" i="6" s="1"/>
  <c r="M27" i="6" s="1"/>
  <c r="AZ26" i="6"/>
  <c r="AY26" i="6"/>
  <c r="AV26" i="6"/>
  <c r="AU26" i="6"/>
  <c r="AR26" i="6"/>
  <c r="AQ26" i="6"/>
  <c r="AN26" i="6"/>
  <c r="AM26" i="6"/>
  <c r="AJ26" i="6"/>
  <c r="AI26" i="6"/>
  <c r="AF26" i="6"/>
  <c r="AE26" i="6"/>
  <c r="AB26" i="6"/>
  <c r="AA26" i="6"/>
  <c r="X26" i="6"/>
  <c r="W26" i="6"/>
  <c r="T26" i="6"/>
  <c r="S26" i="6"/>
  <c r="P26" i="6"/>
  <c r="O26" i="6"/>
  <c r="L26" i="6"/>
  <c r="K26" i="6"/>
  <c r="J26" i="6"/>
  <c r="H26" i="6"/>
  <c r="G26" i="6"/>
  <c r="I26" i="6" s="1"/>
  <c r="M26" i="6" s="1"/>
  <c r="AZ25" i="6"/>
  <c r="AY25" i="6"/>
  <c r="AV25" i="6"/>
  <c r="AU25" i="6"/>
  <c r="AR25" i="6"/>
  <c r="AQ25" i="6"/>
  <c r="AN25" i="6"/>
  <c r="AM25" i="6"/>
  <c r="AJ25" i="6"/>
  <c r="AI25" i="6"/>
  <c r="AF25" i="6"/>
  <c r="AE25" i="6"/>
  <c r="AB25" i="6"/>
  <c r="AA25" i="6"/>
  <c r="X25" i="6"/>
  <c r="W25" i="6"/>
  <c r="T25" i="6"/>
  <c r="S25" i="6"/>
  <c r="P25" i="6"/>
  <c r="O25" i="6"/>
  <c r="L25" i="6"/>
  <c r="K25" i="6"/>
  <c r="J25" i="6"/>
  <c r="H25" i="6"/>
  <c r="G25" i="6"/>
  <c r="I25" i="6" s="1"/>
  <c r="M25" i="6" s="1"/>
  <c r="AZ24" i="6"/>
  <c r="AY24" i="6"/>
  <c r="AV24" i="6"/>
  <c r="AU24" i="6"/>
  <c r="AR24" i="6"/>
  <c r="AQ24" i="6"/>
  <c r="AN24" i="6"/>
  <c r="AM24" i="6"/>
  <c r="AJ24" i="6"/>
  <c r="AI24" i="6"/>
  <c r="AF24" i="6"/>
  <c r="AE24" i="6"/>
  <c r="AB24" i="6"/>
  <c r="AA24" i="6"/>
  <c r="X24" i="6"/>
  <c r="W24" i="6"/>
  <c r="T24" i="6"/>
  <c r="S24" i="6"/>
  <c r="P24" i="6"/>
  <c r="O24" i="6"/>
  <c r="L24" i="6"/>
  <c r="K24" i="6"/>
  <c r="J24" i="6"/>
  <c r="H24" i="6"/>
  <c r="G24" i="6"/>
  <c r="I24" i="6" s="1"/>
  <c r="M24" i="6" s="1"/>
  <c r="AZ23" i="6"/>
  <c r="AY23" i="6"/>
  <c r="AV23" i="6"/>
  <c r="AU23" i="6"/>
  <c r="AR23" i="6"/>
  <c r="AQ23" i="6"/>
  <c r="AN23" i="6"/>
  <c r="AM23" i="6"/>
  <c r="AJ23" i="6"/>
  <c r="AI23" i="6"/>
  <c r="AF23" i="6"/>
  <c r="AE23" i="6"/>
  <c r="AB23" i="6"/>
  <c r="AA23" i="6"/>
  <c r="X23" i="6"/>
  <c r="W23" i="6"/>
  <c r="T23" i="6"/>
  <c r="S23" i="6"/>
  <c r="P23" i="6"/>
  <c r="O23" i="6"/>
  <c r="L23" i="6"/>
  <c r="K23" i="6"/>
  <c r="J23" i="6"/>
  <c r="H23" i="6"/>
  <c r="G23" i="6"/>
  <c r="I23" i="6" s="1"/>
  <c r="M23" i="6" s="1"/>
  <c r="AZ22" i="6"/>
  <c r="AY22" i="6"/>
  <c r="AV22" i="6"/>
  <c r="AU22" i="6"/>
  <c r="AR22" i="6"/>
  <c r="AQ22" i="6"/>
  <c r="AN22" i="6"/>
  <c r="AM22" i="6"/>
  <c r="AJ22" i="6"/>
  <c r="AI22" i="6"/>
  <c r="AF22" i="6"/>
  <c r="AE22" i="6"/>
  <c r="AB22" i="6"/>
  <c r="AA22" i="6"/>
  <c r="X22" i="6"/>
  <c r="W22" i="6"/>
  <c r="T22" i="6"/>
  <c r="S22" i="6"/>
  <c r="P22" i="6"/>
  <c r="O22" i="6"/>
  <c r="L22" i="6"/>
  <c r="K22" i="6"/>
  <c r="J22" i="6"/>
  <c r="H22" i="6"/>
  <c r="G22" i="6"/>
  <c r="I22" i="6" s="1"/>
  <c r="M22" i="6" s="1"/>
  <c r="AZ21" i="6"/>
  <c r="AY21" i="6"/>
  <c r="AV21" i="6"/>
  <c r="AU21" i="6"/>
  <c r="AR21" i="6"/>
  <c r="AQ21" i="6"/>
  <c r="AN21" i="6"/>
  <c r="AM21" i="6"/>
  <c r="AJ21" i="6"/>
  <c r="AI21" i="6"/>
  <c r="AF21" i="6"/>
  <c r="AE21" i="6"/>
  <c r="AB21" i="6"/>
  <c r="AA21" i="6"/>
  <c r="X21" i="6"/>
  <c r="W21" i="6"/>
  <c r="T21" i="6"/>
  <c r="S21" i="6"/>
  <c r="P21" i="6"/>
  <c r="O21" i="6"/>
  <c r="L21" i="6"/>
  <c r="K21" i="6"/>
  <c r="J21" i="6"/>
  <c r="H21" i="6"/>
  <c r="G21" i="6"/>
  <c r="I21" i="6" s="1"/>
  <c r="M21" i="6" s="1"/>
  <c r="AZ20" i="6"/>
  <c r="AY20" i="6"/>
  <c r="AV20" i="6"/>
  <c r="AU20" i="6"/>
  <c r="AR20" i="6"/>
  <c r="AQ20" i="6"/>
  <c r="AN20" i="6"/>
  <c r="AM20" i="6"/>
  <c r="AJ20" i="6"/>
  <c r="AI20" i="6"/>
  <c r="AF20" i="6"/>
  <c r="AE20" i="6"/>
  <c r="AB20" i="6"/>
  <c r="AA20" i="6"/>
  <c r="X20" i="6"/>
  <c r="W20" i="6"/>
  <c r="T20" i="6"/>
  <c r="S20" i="6"/>
  <c r="P20" i="6"/>
  <c r="O20" i="6"/>
  <c r="L20" i="6"/>
  <c r="K20" i="6"/>
  <c r="J20" i="6"/>
  <c r="H20" i="6"/>
  <c r="G20" i="6"/>
  <c r="I20" i="6" s="1"/>
  <c r="M20" i="6" s="1"/>
  <c r="AZ19" i="6"/>
  <c r="AY19" i="6"/>
  <c r="AV19" i="6"/>
  <c r="AU19" i="6"/>
  <c r="AR19" i="6"/>
  <c r="AQ19" i="6"/>
  <c r="AN19" i="6"/>
  <c r="AM19" i="6"/>
  <c r="AJ19" i="6"/>
  <c r="AI19" i="6"/>
  <c r="AF19" i="6"/>
  <c r="AE19" i="6"/>
  <c r="AB19" i="6"/>
  <c r="AA19" i="6"/>
  <c r="X19" i="6"/>
  <c r="W19" i="6"/>
  <c r="T19" i="6"/>
  <c r="S19" i="6"/>
  <c r="P19" i="6"/>
  <c r="O19" i="6"/>
  <c r="L19" i="6"/>
  <c r="K19" i="6"/>
  <c r="J19" i="6"/>
  <c r="H19" i="6"/>
  <c r="G19" i="6"/>
  <c r="I19" i="6" s="1"/>
  <c r="M19" i="6" s="1"/>
  <c r="AZ18" i="6"/>
  <c r="AY18" i="6"/>
  <c r="AV18" i="6"/>
  <c r="AU18" i="6"/>
  <c r="AR18" i="6"/>
  <c r="AQ18" i="6"/>
  <c r="AN18" i="6"/>
  <c r="AM18" i="6"/>
  <c r="AJ18" i="6"/>
  <c r="AI18" i="6"/>
  <c r="AF18" i="6"/>
  <c r="AE18" i="6"/>
  <c r="AB18" i="6"/>
  <c r="AA18" i="6"/>
  <c r="X18" i="6"/>
  <c r="W18" i="6"/>
  <c r="T18" i="6"/>
  <c r="S18" i="6"/>
  <c r="P18" i="6"/>
  <c r="O18" i="6"/>
  <c r="L18" i="6"/>
  <c r="K18" i="6"/>
  <c r="J18" i="6"/>
  <c r="H18" i="6"/>
  <c r="G18" i="6"/>
  <c r="I18" i="6" s="1"/>
  <c r="M18" i="6" s="1"/>
  <c r="AZ17" i="6"/>
  <c r="AY17" i="6"/>
  <c r="AV17" i="6"/>
  <c r="AU17" i="6"/>
  <c r="AR17" i="6"/>
  <c r="AQ17" i="6"/>
  <c r="AN17" i="6"/>
  <c r="AM17" i="6"/>
  <c r="AJ17" i="6"/>
  <c r="AI17" i="6"/>
  <c r="AF17" i="6"/>
  <c r="AE17" i="6"/>
  <c r="AB17" i="6"/>
  <c r="AA17" i="6"/>
  <c r="X17" i="6"/>
  <c r="W17" i="6"/>
  <c r="T17" i="6"/>
  <c r="S17" i="6"/>
  <c r="P17" i="6"/>
  <c r="O17" i="6"/>
  <c r="L17" i="6"/>
  <c r="K17" i="6"/>
  <c r="J17" i="6"/>
  <c r="H17" i="6"/>
  <c r="G17" i="6"/>
  <c r="I17" i="6" s="1"/>
  <c r="M17" i="6" s="1"/>
  <c r="AZ16" i="6"/>
  <c r="AY16" i="6"/>
  <c r="AV16" i="6"/>
  <c r="AU16" i="6"/>
  <c r="AR16" i="6"/>
  <c r="AQ16" i="6"/>
  <c r="AN16" i="6"/>
  <c r="AM16" i="6"/>
  <c r="AJ16" i="6"/>
  <c r="AI16" i="6"/>
  <c r="AF16" i="6"/>
  <c r="AE16" i="6"/>
  <c r="AB16" i="6"/>
  <c r="AA16" i="6"/>
  <c r="X16" i="6"/>
  <c r="W16" i="6"/>
  <c r="T16" i="6"/>
  <c r="S16" i="6"/>
  <c r="P16" i="6"/>
  <c r="O16" i="6"/>
  <c r="L16" i="6"/>
  <c r="K16" i="6"/>
  <c r="J16" i="6"/>
  <c r="H16" i="6"/>
  <c r="G16" i="6"/>
  <c r="I16" i="6" s="1"/>
  <c r="M16" i="6" s="1"/>
  <c r="AZ15" i="6"/>
  <c r="AY15" i="6"/>
  <c r="AV15" i="6"/>
  <c r="AU15" i="6"/>
  <c r="AR15" i="6"/>
  <c r="AQ15" i="6"/>
  <c r="AN15" i="6"/>
  <c r="AM15" i="6"/>
  <c r="AJ15" i="6"/>
  <c r="AI15" i="6"/>
  <c r="AF15" i="6"/>
  <c r="AE15" i="6"/>
  <c r="AB15" i="6"/>
  <c r="AA15" i="6"/>
  <c r="X15" i="6"/>
  <c r="W15" i="6"/>
  <c r="T15" i="6"/>
  <c r="S15" i="6"/>
  <c r="P15" i="6"/>
  <c r="O15" i="6"/>
  <c r="L15" i="6"/>
  <c r="K15" i="6"/>
  <c r="H15" i="6"/>
  <c r="G15" i="6"/>
  <c r="I15" i="6" s="1"/>
  <c r="AZ14" i="6"/>
  <c r="AY14" i="6"/>
  <c r="AV14" i="6"/>
  <c r="AU14" i="6"/>
  <c r="AR14" i="6"/>
  <c r="AQ14" i="6"/>
  <c r="AN14" i="6"/>
  <c r="AM14" i="6"/>
  <c r="AJ14" i="6"/>
  <c r="AI14" i="6"/>
  <c r="AF14" i="6"/>
  <c r="AE14" i="6"/>
  <c r="AB14" i="6"/>
  <c r="AA14" i="6"/>
  <c r="X14" i="6"/>
  <c r="W14" i="6"/>
  <c r="T14" i="6"/>
  <c r="S14" i="6"/>
  <c r="P14" i="6"/>
  <c r="O14" i="6"/>
  <c r="L14" i="6"/>
  <c r="K14" i="6"/>
  <c r="H14" i="6"/>
  <c r="J14" i="6" s="1"/>
  <c r="G14" i="6"/>
  <c r="I14" i="6" s="1"/>
  <c r="M14" i="6" s="1"/>
  <c r="AZ13" i="6"/>
  <c r="AY13" i="6"/>
  <c r="AV13" i="6"/>
  <c r="AU13" i="6"/>
  <c r="AR13" i="6"/>
  <c r="AQ13" i="6"/>
  <c r="AN13" i="6"/>
  <c r="AM13" i="6"/>
  <c r="AJ13" i="6"/>
  <c r="AI13" i="6"/>
  <c r="AF13" i="6"/>
  <c r="AE13" i="6"/>
  <c r="AB13" i="6"/>
  <c r="AA13" i="6"/>
  <c r="X13" i="6"/>
  <c r="W13" i="6"/>
  <c r="T13" i="6"/>
  <c r="S13" i="6"/>
  <c r="P13" i="6"/>
  <c r="O13" i="6"/>
  <c r="L13" i="6"/>
  <c r="K13" i="6"/>
  <c r="H13" i="6"/>
  <c r="J13" i="6" s="1"/>
  <c r="G13" i="6"/>
  <c r="I13" i="6" s="1"/>
  <c r="M13" i="6" s="1"/>
  <c r="AZ12" i="6"/>
  <c r="AY12" i="6"/>
  <c r="AV12" i="6"/>
  <c r="AU12" i="6"/>
  <c r="AR12" i="6"/>
  <c r="AQ12" i="6"/>
  <c r="AN12" i="6"/>
  <c r="AM12" i="6"/>
  <c r="AJ12" i="6"/>
  <c r="AI12" i="6"/>
  <c r="AF12" i="6"/>
  <c r="AE12" i="6"/>
  <c r="AB12" i="6"/>
  <c r="AA12" i="6"/>
  <c r="X12" i="6"/>
  <c r="W12" i="6"/>
  <c r="T12" i="6"/>
  <c r="S12" i="6"/>
  <c r="P12" i="6"/>
  <c r="O12" i="6"/>
  <c r="L12" i="6"/>
  <c r="K12" i="6"/>
  <c r="H12" i="6"/>
  <c r="J12" i="6" s="1"/>
  <c r="G12" i="6"/>
  <c r="I12" i="6" s="1"/>
  <c r="M12" i="6" s="1"/>
  <c r="AZ11" i="6"/>
  <c r="AY11" i="6"/>
  <c r="AV11" i="6"/>
  <c r="AU11" i="6"/>
  <c r="AR11" i="6"/>
  <c r="AQ11" i="6"/>
  <c r="AN11" i="6"/>
  <c r="AM11" i="6"/>
  <c r="AJ11" i="6"/>
  <c r="AI11" i="6"/>
  <c r="AF11" i="6"/>
  <c r="AE11" i="6"/>
  <c r="AB11" i="6"/>
  <c r="AA11" i="6"/>
  <c r="X11" i="6"/>
  <c r="W11" i="6"/>
  <c r="T11" i="6"/>
  <c r="S11" i="6"/>
  <c r="P11" i="6"/>
  <c r="O11" i="6"/>
  <c r="L11" i="6"/>
  <c r="K11" i="6"/>
  <c r="H11" i="6"/>
  <c r="J11" i="6" s="1"/>
  <c r="G11" i="6"/>
  <c r="I11" i="6" s="1"/>
  <c r="M11" i="6" s="1"/>
  <c r="AZ10" i="6"/>
  <c r="AY10" i="6"/>
  <c r="AV10" i="6"/>
  <c r="AU10" i="6"/>
  <c r="AR10" i="6"/>
  <c r="AQ10" i="6"/>
  <c r="AN10" i="6"/>
  <c r="AM10" i="6"/>
  <c r="AJ10" i="6"/>
  <c r="AI10" i="6"/>
  <c r="AF10" i="6"/>
  <c r="AE10" i="6"/>
  <c r="AB10" i="6"/>
  <c r="AA10" i="6"/>
  <c r="X10" i="6"/>
  <c r="W10" i="6"/>
  <c r="T10" i="6"/>
  <c r="S10" i="6"/>
  <c r="P10" i="6"/>
  <c r="O10" i="6"/>
  <c r="L10" i="6"/>
  <c r="K10" i="6"/>
  <c r="H10" i="6"/>
  <c r="J10" i="6" s="1"/>
  <c r="G10" i="6"/>
  <c r="I10" i="6" s="1"/>
  <c r="M10" i="6" s="1"/>
  <c r="AZ9" i="6"/>
  <c r="AY9" i="6"/>
  <c r="AV9" i="6"/>
  <c r="AU9" i="6"/>
  <c r="AR9" i="6"/>
  <c r="AQ9" i="6"/>
  <c r="AN9" i="6"/>
  <c r="AM9" i="6"/>
  <c r="AJ9" i="6"/>
  <c r="AI9" i="6"/>
  <c r="AF9" i="6"/>
  <c r="AE9" i="6"/>
  <c r="AB9" i="6"/>
  <c r="AA9" i="6"/>
  <c r="X9" i="6"/>
  <c r="W9" i="6"/>
  <c r="T9" i="6"/>
  <c r="S9" i="6"/>
  <c r="P9" i="6"/>
  <c r="O9" i="6"/>
  <c r="L9" i="6"/>
  <c r="K9" i="6"/>
  <c r="H9" i="6"/>
  <c r="J9" i="6" s="1"/>
  <c r="G9" i="6"/>
  <c r="I9" i="6" s="1"/>
  <c r="M9" i="6" s="1"/>
  <c r="AZ8" i="6"/>
  <c r="AY8" i="6"/>
  <c r="AV8" i="6"/>
  <c r="AU8" i="6"/>
  <c r="AR8" i="6"/>
  <c r="AQ8" i="6"/>
  <c r="AN8" i="6"/>
  <c r="AM8" i="6"/>
  <c r="AJ8" i="6"/>
  <c r="AI8" i="6"/>
  <c r="AF8" i="6"/>
  <c r="AE8" i="6"/>
  <c r="AB8" i="6"/>
  <c r="AA8" i="6"/>
  <c r="X8" i="6"/>
  <c r="W8" i="6"/>
  <c r="T8" i="6"/>
  <c r="S8" i="6"/>
  <c r="P8" i="6"/>
  <c r="O8" i="6"/>
  <c r="L8" i="6"/>
  <c r="K8" i="6"/>
  <c r="H8" i="6"/>
  <c r="J8" i="6" s="1"/>
  <c r="G8" i="6"/>
  <c r="I8" i="6" s="1"/>
  <c r="M8" i="6" s="1"/>
  <c r="AZ7" i="6"/>
  <c r="AY7" i="6"/>
  <c r="AV7" i="6"/>
  <c r="AU7" i="6"/>
  <c r="AR7" i="6"/>
  <c r="AQ7" i="6"/>
  <c r="AN7" i="6"/>
  <c r="AM7" i="6"/>
  <c r="AJ7" i="6"/>
  <c r="AI7" i="6"/>
  <c r="AF7" i="6"/>
  <c r="AE7" i="6"/>
  <c r="AB7" i="6"/>
  <c r="AA7" i="6"/>
  <c r="X7" i="6"/>
  <c r="W7" i="6"/>
  <c r="T7" i="6"/>
  <c r="S7" i="6"/>
  <c r="P7" i="6"/>
  <c r="O7" i="6"/>
  <c r="L7" i="6"/>
  <c r="K7" i="6"/>
  <c r="H7" i="6"/>
  <c r="J7" i="6" s="1"/>
  <c r="G7" i="6"/>
  <c r="I7" i="6" s="1"/>
  <c r="M7" i="6" s="1"/>
  <c r="AZ6" i="6"/>
  <c r="AY6" i="6"/>
  <c r="AV6" i="6"/>
  <c r="AU6" i="6"/>
  <c r="AR6" i="6"/>
  <c r="AQ6" i="6"/>
  <c r="AN6" i="6"/>
  <c r="AM6" i="6"/>
  <c r="AJ6" i="6"/>
  <c r="AI6" i="6"/>
  <c r="AF6" i="6"/>
  <c r="AE6" i="6"/>
  <c r="AB6" i="6"/>
  <c r="AA6" i="6"/>
  <c r="X6" i="6"/>
  <c r="W6" i="6"/>
  <c r="T6" i="6"/>
  <c r="S6" i="6"/>
  <c r="P6" i="6"/>
  <c r="O6" i="6"/>
  <c r="L6" i="6"/>
  <c r="K6" i="6"/>
  <c r="H6" i="6"/>
  <c r="J6" i="6" s="1"/>
  <c r="G6" i="6"/>
  <c r="I6" i="6" s="1"/>
  <c r="M6" i="6" s="1"/>
  <c r="AZ5" i="6"/>
  <c r="AY5" i="6"/>
  <c r="AV5" i="6"/>
  <c r="AU5" i="6"/>
  <c r="AR5" i="6"/>
  <c r="AQ5" i="6"/>
  <c r="AN5" i="6"/>
  <c r="AM5" i="6"/>
  <c r="AJ5" i="6"/>
  <c r="AI5" i="6"/>
  <c r="AF5" i="6"/>
  <c r="AE5" i="6"/>
  <c r="AB5" i="6"/>
  <c r="AA5" i="6"/>
  <c r="X5" i="6"/>
  <c r="W5" i="6"/>
  <c r="T5" i="6"/>
  <c r="S5" i="6"/>
  <c r="P5" i="6"/>
  <c r="O5" i="6"/>
  <c r="L5" i="6"/>
  <c r="K5" i="6"/>
  <c r="H5" i="6"/>
  <c r="J5" i="6" s="1"/>
  <c r="G5" i="6"/>
  <c r="I5" i="6" s="1"/>
  <c r="M5" i="6" s="1"/>
  <c r="M7" i="7" l="1"/>
  <c r="N5" i="6"/>
  <c r="R5" i="6" s="1"/>
  <c r="N6" i="6"/>
  <c r="R6" i="6" s="1"/>
  <c r="N7" i="6"/>
  <c r="R7" i="6" s="1"/>
  <c r="N8" i="6"/>
  <c r="R8" i="6" s="1"/>
  <c r="N9" i="6"/>
  <c r="R9" i="6" s="1"/>
  <c r="N10" i="6"/>
  <c r="R10" i="6" s="1"/>
  <c r="N11" i="6"/>
  <c r="R11" i="6" s="1"/>
  <c r="N12" i="6"/>
  <c r="R12" i="6" s="1"/>
  <c r="N13" i="6"/>
  <c r="R13" i="6" s="1"/>
  <c r="N14" i="6"/>
  <c r="R14" i="6" s="1"/>
  <c r="M15" i="6"/>
  <c r="Q15" i="6" s="1"/>
  <c r="J15" i="6"/>
  <c r="N15" i="6" s="1"/>
  <c r="Q16" i="6"/>
  <c r="U16" i="6" s="1"/>
  <c r="N16" i="6"/>
  <c r="R16" i="6" s="1"/>
  <c r="Q17" i="6"/>
  <c r="U17" i="6" s="1"/>
  <c r="N17" i="6"/>
  <c r="R17" i="6" s="1"/>
  <c r="Q18" i="6"/>
  <c r="U18" i="6" s="1"/>
  <c r="N18" i="6"/>
  <c r="R18" i="6" s="1"/>
  <c r="Q19" i="6"/>
  <c r="U19" i="6" s="1"/>
  <c r="N19" i="6"/>
  <c r="R19" i="6" s="1"/>
  <c r="Q20" i="6"/>
  <c r="U20" i="6" s="1"/>
  <c r="N20" i="6"/>
  <c r="R20" i="6" s="1"/>
  <c r="Q21" i="6"/>
  <c r="U21" i="6" s="1"/>
  <c r="N21" i="6"/>
  <c r="R21" i="6" s="1"/>
  <c r="Q22" i="6"/>
  <c r="U22" i="6" s="1"/>
  <c r="N22" i="6"/>
  <c r="R22" i="6" s="1"/>
  <c r="Q23" i="6"/>
  <c r="U23" i="6" s="1"/>
  <c r="N23" i="6"/>
  <c r="R23" i="6" s="1"/>
  <c r="Q24" i="6"/>
  <c r="U24" i="6" s="1"/>
  <c r="N24" i="6"/>
  <c r="R24" i="6" s="1"/>
  <c r="Q25" i="6"/>
  <c r="U25" i="6" s="1"/>
  <c r="N25" i="6"/>
  <c r="R25" i="6" s="1"/>
  <c r="Q26" i="6"/>
  <c r="U26" i="6" s="1"/>
  <c r="N26" i="6"/>
  <c r="R26" i="6" s="1"/>
  <c r="Q27" i="6"/>
  <c r="U27" i="6" s="1"/>
  <c r="N27" i="6"/>
  <c r="R27" i="6" s="1"/>
  <c r="Q28" i="6"/>
  <c r="U28" i="6" s="1"/>
  <c r="N28" i="6"/>
  <c r="R28" i="6" s="1"/>
  <c r="Q29" i="6"/>
  <c r="U29" i="6" s="1"/>
  <c r="N29" i="6"/>
  <c r="R29" i="6" s="1"/>
  <c r="Q30" i="6"/>
  <c r="U30" i="6" s="1"/>
  <c r="N30" i="6"/>
  <c r="R30" i="6" s="1"/>
  <c r="Q31" i="6"/>
  <c r="U31" i="6" s="1"/>
  <c r="N31" i="6"/>
  <c r="R31" i="6" s="1"/>
  <c r="Q32" i="6"/>
  <c r="U32" i="6" s="1"/>
  <c r="N32" i="6"/>
  <c r="R32" i="6" s="1"/>
  <c r="Q34" i="6"/>
  <c r="U34" i="6" s="1"/>
  <c r="N34" i="6"/>
  <c r="R34" i="6" s="1"/>
  <c r="Q35" i="6"/>
  <c r="U35" i="6" s="1"/>
  <c r="N35" i="6"/>
  <c r="R35" i="6" s="1"/>
  <c r="Q36" i="6"/>
  <c r="U36" i="6" s="1"/>
  <c r="N36" i="6"/>
  <c r="R36" i="6" s="1"/>
  <c r="N37" i="6"/>
  <c r="R37" i="6" s="1"/>
  <c r="N38" i="6"/>
  <c r="R38" i="6" s="1"/>
  <c r="N39" i="6"/>
  <c r="R39" i="6" s="1"/>
  <c r="N40" i="6"/>
  <c r="R40" i="6" s="1"/>
  <c r="N41" i="6"/>
  <c r="R41" i="6" s="1"/>
  <c r="N42" i="6"/>
  <c r="R42" i="6" s="1"/>
  <c r="N43" i="6"/>
  <c r="R43" i="6" s="1"/>
  <c r="N44" i="6"/>
  <c r="R44" i="6" s="1"/>
  <c r="R45" i="6"/>
  <c r="V45" i="6" s="1"/>
  <c r="M47" i="6"/>
  <c r="Q47" i="6" s="1"/>
  <c r="R48" i="6"/>
  <c r="V48" i="6" s="1"/>
  <c r="M49" i="6"/>
  <c r="Q49" i="6" s="1"/>
  <c r="R50" i="6"/>
  <c r="V50" i="6" s="1"/>
  <c r="M51" i="6"/>
  <c r="Q51" i="6" s="1"/>
  <c r="R55" i="6"/>
  <c r="V55" i="6" s="1"/>
  <c r="M56" i="6"/>
  <c r="Q56" i="6" s="1"/>
  <c r="R57" i="6"/>
  <c r="V57" i="6" s="1"/>
  <c r="M58" i="6"/>
  <c r="Q58" i="6" s="1"/>
  <c r="N59" i="6"/>
  <c r="R59" i="6" s="1"/>
  <c r="I59" i="6"/>
  <c r="M59" i="6" s="1"/>
  <c r="I60" i="6"/>
  <c r="M60" i="6" s="1"/>
  <c r="I61" i="6"/>
  <c r="M61" i="6" s="1"/>
  <c r="J62" i="6"/>
  <c r="N62" i="6" s="1"/>
  <c r="J63" i="6"/>
  <c r="N63" i="6" s="1"/>
  <c r="J64" i="6"/>
  <c r="N64" i="6" s="1"/>
  <c r="J65" i="6"/>
  <c r="N65" i="6" s="1"/>
  <c r="J66" i="6"/>
  <c r="N66" i="6" s="1"/>
  <c r="J67" i="6"/>
  <c r="N67" i="6" s="1"/>
  <c r="J68" i="6"/>
  <c r="N68" i="6" s="1"/>
  <c r="K8" i="7" l="1"/>
  <c r="M67" i="6"/>
  <c r="Q67" i="6" s="1"/>
  <c r="N60" i="6"/>
  <c r="R60" i="6" s="1"/>
  <c r="R58" i="6"/>
  <c r="V58" i="6" s="1"/>
  <c r="R47" i="6"/>
  <c r="V47" i="6" s="1"/>
  <c r="M64" i="6"/>
  <c r="Q64" i="6" s="1"/>
  <c r="R56" i="6"/>
  <c r="V56" i="6" s="1"/>
  <c r="Q14" i="6"/>
  <c r="U14" i="6" s="1"/>
  <c r="Q9" i="6"/>
  <c r="U9" i="6" s="1"/>
  <c r="Q6" i="6"/>
  <c r="U6" i="6" s="1"/>
  <c r="U57" i="6"/>
  <c r="Y57" i="6" s="1"/>
  <c r="U50" i="6"/>
  <c r="Y50" i="6" s="1"/>
  <c r="U45" i="6"/>
  <c r="Y45" i="6" s="1"/>
  <c r="Q43" i="6"/>
  <c r="U43" i="6" s="1"/>
  <c r="Q41" i="6"/>
  <c r="U41" i="6" s="1"/>
  <c r="Q39" i="6"/>
  <c r="U39" i="6" s="1"/>
  <c r="Q37" i="6"/>
  <c r="U37" i="6" s="1"/>
  <c r="Q11" i="6"/>
  <c r="U11" i="6" s="1"/>
  <c r="Q7" i="6"/>
  <c r="U7" i="6" s="1"/>
  <c r="R67" i="6"/>
  <c r="V67" i="6" s="1"/>
  <c r="R63" i="6"/>
  <c r="V63" i="6" s="1"/>
  <c r="Q59" i="6"/>
  <c r="U59" i="6" s="1"/>
  <c r="M63" i="6"/>
  <c r="Q63" i="6" s="1"/>
  <c r="M66" i="6"/>
  <c r="Q66" i="6" s="1"/>
  <c r="U58" i="6"/>
  <c r="Y58" i="6" s="1"/>
  <c r="U56" i="6"/>
  <c r="Y56" i="6" s="1"/>
  <c r="U47" i="6"/>
  <c r="Y47" i="6" s="1"/>
  <c r="M62" i="6"/>
  <c r="Q62" i="6" s="1"/>
  <c r="R51" i="6"/>
  <c r="V51" i="6" s="1"/>
  <c r="V36" i="6"/>
  <c r="Z36" i="6" s="1"/>
  <c r="V35" i="6"/>
  <c r="Z35" i="6" s="1"/>
  <c r="V34" i="6"/>
  <c r="Z34" i="6" s="1"/>
  <c r="V32" i="6"/>
  <c r="Z32" i="6" s="1"/>
  <c r="V31" i="6"/>
  <c r="Z31" i="6" s="1"/>
  <c r="V30" i="6"/>
  <c r="Z30" i="6" s="1"/>
  <c r="V29" i="6"/>
  <c r="Z29" i="6" s="1"/>
  <c r="V28" i="6"/>
  <c r="Z28" i="6" s="1"/>
  <c r="V27" i="6"/>
  <c r="Z27" i="6" s="1"/>
  <c r="V26" i="6"/>
  <c r="Z26" i="6" s="1"/>
  <c r="V25" i="6"/>
  <c r="Z25" i="6" s="1"/>
  <c r="V24" i="6"/>
  <c r="Z24" i="6" s="1"/>
  <c r="V23" i="6"/>
  <c r="Z23" i="6" s="1"/>
  <c r="V22" i="6"/>
  <c r="Z22" i="6" s="1"/>
  <c r="V21" i="6"/>
  <c r="Z21" i="6" s="1"/>
  <c r="V20" i="6"/>
  <c r="Z20" i="6" s="1"/>
  <c r="V19" i="6"/>
  <c r="Z19" i="6" s="1"/>
  <c r="V18" i="6"/>
  <c r="Z18" i="6" s="1"/>
  <c r="V17" i="6"/>
  <c r="Z17" i="6" s="1"/>
  <c r="V16" i="6"/>
  <c r="Z16" i="6" s="1"/>
  <c r="R15" i="6"/>
  <c r="V15" i="6" s="1"/>
  <c r="M65" i="6"/>
  <c r="Q65" i="6" s="1"/>
  <c r="N61" i="6"/>
  <c r="R61" i="6" s="1"/>
  <c r="R49" i="6"/>
  <c r="V49" i="6" s="1"/>
  <c r="V11" i="6"/>
  <c r="Z11" i="6" s="1"/>
  <c r="V9" i="6"/>
  <c r="Z9" i="6" s="1"/>
  <c r="V7" i="6"/>
  <c r="Z7" i="6" s="1"/>
  <c r="Q12" i="6"/>
  <c r="U12" i="6" s="1"/>
  <c r="Q8" i="6"/>
  <c r="U8" i="6" s="1"/>
  <c r="M68" i="6"/>
  <c r="Q68" i="6" s="1"/>
  <c r="U55" i="6"/>
  <c r="Y55" i="6" s="1"/>
  <c r="U48" i="6"/>
  <c r="Y48" i="6" s="1"/>
  <c r="Q44" i="6"/>
  <c r="U44" i="6" s="1"/>
  <c r="Q42" i="6"/>
  <c r="U42" i="6" s="1"/>
  <c r="Q40" i="6"/>
  <c r="U40" i="6" s="1"/>
  <c r="Q38" i="6"/>
  <c r="U38" i="6" s="1"/>
  <c r="Q13" i="6"/>
  <c r="U13" i="6" s="1"/>
  <c r="Q10" i="6"/>
  <c r="U10" i="6" s="1"/>
  <c r="Q5" i="6"/>
  <c r="U5" i="6" s="1"/>
  <c r="K9" i="7" l="1"/>
  <c r="V5" i="6"/>
  <c r="Z5" i="6" s="1"/>
  <c r="V13" i="6"/>
  <c r="Z13" i="6" s="1"/>
  <c r="V40" i="6"/>
  <c r="Z40" i="6" s="1"/>
  <c r="V44" i="6"/>
  <c r="Z44" i="6" s="1"/>
  <c r="U49" i="6"/>
  <c r="Y49" i="6" s="1"/>
  <c r="Y11" i="6"/>
  <c r="AC11" i="6" s="1"/>
  <c r="V8" i="6"/>
  <c r="Z8" i="6" s="1"/>
  <c r="V12" i="6"/>
  <c r="Z12" i="6" s="1"/>
  <c r="Z56" i="6"/>
  <c r="AD56" i="6" s="1"/>
  <c r="U15" i="6"/>
  <c r="Y15" i="6" s="1"/>
  <c r="Y17" i="6"/>
  <c r="AC17" i="6" s="1"/>
  <c r="Y19" i="6"/>
  <c r="AC19" i="6" s="1"/>
  <c r="Y21" i="6"/>
  <c r="AC21" i="6" s="1"/>
  <c r="Y23" i="6"/>
  <c r="AC23" i="6" s="1"/>
  <c r="Y25" i="6"/>
  <c r="AC25" i="6" s="1"/>
  <c r="Y27" i="6"/>
  <c r="AC27" i="6" s="1"/>
  <c r="Y29" i="6"/>
  <c r="AC29" i="6" s="1"/>
  <c r="Y31" i="6"/>
  <c r="AC31" i="6" s="1"/>
  <c r="Y34" i="6"/>
  <c r="AC34" i="6" s="1"/>
  <c r="Y36" i="6"/>
  <c r="AC36" i="6" s="1"/>
  <c r="Z58" i="6"/>
  <c r="AD58" i="6" s="1"/>
  <c r="V39" i="6"/>
  <c r="Z39" i="6" s="1"/>
  <c r="V43" i="6"/>
  <c r="Z43" i="6" s="1"/>
  <c r="Z48" i="6"/>
  <c r="AD48" i="6" s="1"/>
  <c r="Z55" i="6"/>
  <c r="AD55" i="6" s="1"/>
  <c r="V59" i="6"/>
  <c r="Z59" i="6" s="1"/>
  <c r="U67" i="6"/>
  <c r="Y67" i="6" s="1"/>
  <c r="R62" i="6"/>
  <c r="V62" i="6" s="1"/>
  <c r="R66" i="6"/>
  <c r="V66" i="6" s="1"/>
  <c r="Y40" i="6"/>
  <c r="AC40" i="6" s="1"/>
  <c r="AC48" i="6"/>
  <c r="AG48" i="6" s="1"/>
  <c r="Y12" i="6"/>
  <c r="AC12" i="6" s="1"/>
  <c r="AD11" i="6"/>
  <c r="AH11" i="6" s="1"/>
  <c r="Z49" i="6"/>
  <c r="AD49" i="6" s="1"/>
  <c r="V38" i="6"/>
  <c r="Z38" i="6" s="1"/>
  <c r="V42" i="6"/>
  <c r="Z42" i="6" s="1"/>
  <c r="U51" i="6"/>
  <c r="Y51" i="6" s="1"/>
  <c r="AC58" i="6"/>
  <c r="AG58" i="6" s="1"/>
  <c r="U63" i="6"/>
  <c r="Y63" i="6" s="1"/>
  <c r="Q61" i="6"/>
  <c r="U61" i="6" s="1"/>
  <c r="R65" i="6"/>
  <c r="V65" i="6" s="1"/>
  <c r="Y7" i="6"/>
  <c r="AC7" i="6" s="1"/>
  <c r="Y9" i="6"/>
  <c r="AC9" i="6" s="1"/>
  <c r="V6" i="6"/>
  <c r="Z6" i="6" s="1"/>
  <c r="V10" i="6"/>
  <c r="Z10" i="6" s="1"/>
  <c r="V14" i="6"/>
  <c r="Z14" i="6" s="1"/>
  <c r="Y16" i="6"/>
  <c r="AC16" i="6" s="1"/>
  <c r="Y18" i="6"/>
  <c r="AC18" i="6" s="1"/>
  <c r="Y20" i="6"/>
  <c r="AC20" i="6" s="1"/>
  <c r="Y22" i="6"/>
  <c r="AC22" i="6" s="1"/>
  <c r="Y24" i="6"/>
  <c r="AC24" i="6" s="1"/>
  <c r="Y26" i="6"/>
  <c r="AC26" i="6" s="1"/>
  <c r="Y28" i="6"/>
  <c r="AC28" i="6" s="1"/>
  <c r="Y30" i="6"/>
  <c r="AC30" i="6" s="1"/>
  <c r="Y32" i="6"/>
  <c r="AC32" i="6" s="1"/>
  <c r="Y35" i="6"/>
  <c r="AC35" i="6" s="1"/>
  <c r="Z47" i="6"/>
  <c r="AD47" i="6" s="1"/>
  <c r="V37" i="6"/>
  <c r="Z37" i="6" s="1"/>
  <c r="V41" i="6"/>
  <c r="Z41" i="6" s="1"/>
  <c r="Z45" i="6"/>
  <c r="AD45" i="6" s="1"/>
  <c r="Z50" i="6"/>
  <c r="AD50" i="6" s="1"/>
  <c r="Z57" i="6"/>
  <c r="AD57" i="6" s="1"/>
  <c r="Q60" i="6"/>
  <c r="U60" i="6" s="1"/>
  <c r="R64" i="6"/>
  <c r="V64" i="6" s="1"/>
  <c r="R68" i="6"/>
  <c r="V68" i="6" s="1"/>
  <c r="K10" i="7" l="1"/>
  <c r="U64" i="6"/>
  <c r="Y64" i="6" s="1"/>
  <c r="AC45" i="6"/>
  <c r="AG45" i="6" s="1"/>
  <c r="Y37" i="6"/>
  <c r="AC37" i="6" s="1"/>
  <c r="Z51" i="6"/>
  <c r="AD51" i="6" s="1"/>
  <c r="AD32" i="6"/>
  <c r="AH32" i="6" s="1"/>
  <c r="AD28" i="6"/>
  <c r="AH28" i="6" s="1"/>
  <c r="AD24" i="6"/>
  <c r="AH24" i="6" s="1"/>
  <c r="AD20" i="6"/>
  <c r="AH20" i="6" s="1"/>
  <c r="AD16" i="6"/>
  <c r="AH16" i="6" s="1"/>
  <c r="AD7" i="6"/>
  <c r="AH7" i="6" s="1"/>
  <c r="U68" i="6"/>
  <c r="Y68" i="6" s="1"/>
  <c r="Y42" i="6"/>
  <c r="AC42" i="6" s="1"/>
  <c r="Y10" i="6"/>
  <c r="AC10" i="6" s="1"/>
  <c r="AH58" i="6"/>
  <c r="AL58" i="6" s="1"/>
  <c r="Y6" i="6"/>
  <c r="AC6" i="6" s="1"/>
  <c r="Y43" i="6"/>
  <c r="AC43" i="6" s="1"/>
  <c r="AG11" i="6"/>
  <c r="AK11" i="6" s="1"/>
  <c r="Z63" i="6"/>
  <c r="AD63" i="6" s="1"/>
  <c r="U66" i="6"/>
  <c r="Y66" i="6" s="1"/>
  <c r="AC49" i="6"/>
  <c r="AG49" i="6" s="1"/>
  <c r="AD40" i="6"/>
  <c r="AH40" i="6" s="1"/>
  <c r="AD36" i="6"/>
  <c r="AH36" i="6" s="1"/>
  <c r="AD31" i="6"/>
  <c r="AH31" i="6" s="1"/>
  <c r="AD27" i="6"/>
  <c r="AH27" i="6" s="1"/>
  <c r="AD23" i="6"/>
  <c r="AH23" i="6" s="1"/>
  <c r="AD19" i="6"/>
  <c r="AH19" i="6" s="1"/>
  <c r="Z15" i="6"/>
  <c r="AD15" i="6" s="1"/>
  <c r="AC55" i="6"/>
  <c r="AG55" i="6" s="1"/>
  <c r="Y13" i="6"/>
  <c r="AC13" i="6" s="1"/>
  <c r="Z68" i="6"/>
  <c r="AD68" i="6" s="1"/>
  <c r="AD37" i="6"/>
  <c r="AH37" i="6" s="1"/>
  <c r="Z64" i="6"/>
  <c r="AD64" i="6" s="1"/>
  <c r="V60" i="6"/>
  <c r="Z60" i="6" s="1"/>
  <c r="AG32" i="6"/>
  <c r="AK32" i="6" s="1"/>
  <c r="AG28" i="6"/>
  <c r="AK28" i="6" s="1"/>
  <c r="AG24" i="6"/>
  <c r="AK24" i="6" s="1"/>
  <c r="AG20" i="6"/>
  <c r="AK20" i="6" s="1"/>
  <c r="AG16" i="6"/>
  <c r="AK16" i="6" s="1"/>
  <c r="AD6" i="6"/>
  <c r="AH6" i="6" s="1"/>
  <c r="AC57" i="6"/>
  <c r="AG57" i="6" s="1"/>
  <c r="Y41" i="6"/>
  <c r="AC41" i="6" s="1"/>
  <c r="AG7" i="6"/>
  <c r="AK7" i="6" s="1"/>
  <c r="AK58" i="6"/>
  <c r="AO58" i="6" s="1"/>
  <c r="AC47" i="6"/>
  <c r="AG47" i="6" s="1"/>
  <c r="AD35" i="6"/>
  <c r="AH35" i="6" s="1"/>
  <c r="AD30" i="6"/>
  <c r="AH30" i="6" s="1"/>
  <c r="AD26" i="6"/>
  <c r="AH26" i="6" s="1"/>
  <c r="AD22" i="6"/>
  <c r="AH22" i="6" s="1"/>
  <c r="AD18" i="6"/>
  <c r="AH18" i="6" s="1"/>
  <c r="U65" i="6"/>
  <c r="Y65" i="6" s="1"/>
  <c r="AL11" i="6"/>
  <c r="AP11" i="6" s="1"/>
  <c r="Y38" i="6"/>
  <c r="AC38" i="6" s="1"/>
  <c r="AG40" i="6"/>
  <c r="AK40" i="6" s="1"/>
  <c r="AH48" i="6"/>
  <c r="AL48" i="6" s="1"/>
  <c r="AG36" i="6"/>
  <c r="AK36" i="6" s="1"/>
  <c r="AG31" i="6"/>
  <c r="AK31" i="6" s="1"/>
  <c r="AG27" i="6"/>
  <c r="AK27" i="6" s="1"/>
  <c r="AG23" i="6"/>
  <c r="AK23" i="6" s="1"/>
  <c r="AG19" i="6"/>
  <c r="AK19" i="6" s="1"/>
  <c r="AC15" i="6"/>
  <c r="AG15" i="6" s="1"/>
  <c r="AD12" i="6"/>
  <c r="AH12" i="6" s="1"/>
  <c r="Y14" i="6"/>
  <c r="AC14" i="6" s="1"/>
  <c r="AC50" i="6"/>
  <c r="AG50" i="6" s="1"/>
  <c r="Y39" i="6"/>
  <c r="AC39" i="6" s="1"/>
  <c r="Z67" i="6"/>
  <c r="AD67" i="6" s="1"/>
  <c r="Y59" i="6"/>
  <c r="AC59" i="6" s="1"/>
  <c r="AC56" i="6"/>
  <c r="AG56" i="6" s="1"/>
  <c r="U62" i="6"/>
  <c r="Y62" i="6" s="1"/>
  <c r="AD34" i="6"/>
  <c r="AH34" i="6" s="1"/>
  <c r="AD29" i="6"/>
  <c r="AH29" i="6" s="1"/>
  <c r="AD25" i="6"/>
  <c r="AH25" i="6" s="1"/>
  <c r="AD21" i="6"/>
  <c r="AH21" i="6" s="1"/>
  <c r="AD17" i="6"/>
  <c r="AH17" i="6" s="1"/>
  <c r="V61" i="6"/>
  <c r="Z61" i="6" s="1"/>
  <c r="AD9" i="6"/>
  <c r="AH9" i="6" s="1"/>
  <c r="Y8" i="6"/>
  <c r="AC8" i="6" s="1"/>
  <c r="Y44" i="6"/>
  <c r="AC44" i="6" s="1"/>
  <c r="Y5" i="6"/>
  <c r="AC5" i="6" s="1"/>
  <c r="K11" i="7" l="1"/>
  <c r="AD61" i="6"/>
  <c r="AH61" i="6" s="1"/>
  <c r="AO19" i="6"/>
  <c r="AS19" i="6" s="1"/>
  <c r="AO36" i="6"/>
  <c r="AS36" i="6" s="1"/>
  <c r="Z62" i="6"/>
  <c r="AD62" i="6" s="1"/>
  <c r="AG12" i="6"/>
  <c r="AK12" i="6" s="1"/>
  <c r="AD38" i="6"/>
  <c r="AH38" i="6" s="1"/>
  <c r="AO7" i="6"/>
  <c r="AS7" i="6" s="1"/>
  <c r="AD14" i="6"/>
  <c r="AH14" i="6" s="1"/>
  <c r="AO28" i="6"/>
  <c r="AS28" i="6" s="1"/>
  <c r="AH47" i="6"/>
  <c r="AL47" i="6" s="1"/>
  <c r="AH50" i="6"/>
  <c r="AL50" i="6" s="1"/>
  <c r="AH57" i="6"/>
  <c r="AL57" i="6" s="1"/>
  <c r="AD5" i="6"/>
  <c r="AH5" i="6" s="1"/>
  <c r="AH15" i="6"/>
  <c r="AL15" i="6" s="1"/>
  <c r="AL23" i="6"/>
  <c r="AP23" i="6" s="1"/>
  <c r="AL31" i="6"/>
  <c r="AP31" i="6" s="1"/>
  <c r="AL40" i="6"/>
  <c r="AP40" i="6" s="1"/>
  <c r="AO11" i="6"/>
  <c r="AS11" i="6" s="1"/>
  <c r="AG6" i="6"/>
  <c r="AK6" i="6" s="1"/>
  <c r="AH56" i="6"/>
  <c r="AL56" i="6" s="1"/>
  <c r="AG21" i="6"/>
  <c r="AK21" i="6" s="1"/>
  <c r="AG29" i="6"/>
  <c r="AK29" i="6" s="1"/>
  <c r="AP58" i="6"/>
  <c r="AT58" i="6" s="1"/>
  <c r="AH55" i="6"/>
  <c r="AL55" i="6" s="1"/>
  <c r="Z66" i="6"/>
  <c r="AD66" i="6" s="1"/>
  <c r="AG42" i="6"/>
  <c r="AK42" i="6" s="1"/>
  <c r="AL7" i="6"/>
  <c r="AP7" i="6" s="1"/>
  <c r="AL16" i="6"/>
  <c r="AP16" i="6" s="1"/>
  <c r="AL24" i="6"/>
  <c r="AP24" i="6" s="1"/>
  <c r="AL32" i="6"/>
  <c r="AP32" i="6" s="1"/>
  <c r="AD42" i="6"/>
  <c r="AH42" i="6" s="1"/>
  <c r="AC63" i="6"/>
  <c r="AG63" i="6" s="1"/>
  <c r="AG37" i="6"/>
  <c r="AK37" i="6" s="1"/>
  <c r="AG9" i="6"/>
  <c r="AK9" i="6" s="1"/>
  <c r="AC64" i="6"/>
  <c r="AG64" i="6" s="1"/>
  <c r="AG22" i="6"/>
  <c r="AK22" i="6" s="1"/>
  <c r="AG30" i="6"/>
  <c r="AK30" i="6" s="1"/>
  <c r="AH45" i="6"/>
  <c r="AL45" i="6" s="1"/>
  <c r="AG44" i="6"/>
  <c r="AK44" i="6" s="1"/>
  <c r="AD44" i="6"/>
  <c r="AH44" i="6" s="1"/>
  <c r="AG59" i="6"/>
  <c r="AK59" i="6" s="1"/>
  <c r="AG14" i="6"/>
  <c r="AK14" i="6" s="1"/>
  <c r="AK15" i="6"/>
  <c r="AO15" i="6" s="1"/>
  <c r="AO23" i="6"/>
  <c r="AS23" i="6" s="1"/>
  <c r="AO31" i="6"/>
  <c r="AS31" i="6" s="1"/>
  <c r="AD39" i="6"/>
  <c r="AH39" i="6" s="1"/>
  <c r="AD59" i="6"/>
  <c r="AH59" i="6" s="1"/>
  <c r="AO40" i="6"/>
  <c r="AS40" i="6" s="1"/>
  <c r="AK48" i="6"/>
  <c r="AO48" i="6" s="1"/>
  <c r="AT11" i="6"/>
  <c r="AX11" i="6" s="1"/>
  <c r="AK47" i="6"/>
  <c r="AO47" i="6" s="1"/>
  <c r="Y61" i="6"/>
  <c r="AC61" i="6" s="1"/>
  <c r="AG41" i="6"/>
  <c r="AK41" i="6" s="1"/>
  <c r="AL6" i="6"/>
  <c r="AP6" i="6" s="1"/>
  <c r="AO16" i="6"/>
  <c r="AS16" i="6" s="1"/>
  <c r="AO24" i="6"/>
  <c r="AS24" i="6" s="1"/>
  <c r="AO32" i="6"/>
  <c r="AS32" i="6" s="1"/>
  <c r="AD41" i="6"/>
  <c r="AH41" i="6" s="1"/>
  <c r="AL37" i="6"/>
  <c r="AP37" i="6" s="1"/>
  <c r="AD13" i="6"/>
  <c r="AH13" i="6" s="1"/>
  <c r="AL19" i="6"/>
  <c r="AP19" i="6" s="1"/>
  <c r="AL27" i="6"/>
  <c r="AP27" i="6" s="1"/>
  <c r="AL36" i="6"/>
  <c r="AP36" i="6" s="1"/>
  <c r="AK49" i="6"/>
  <c r="AO49" i="6" s="1"/>
  <c r="AG43" i="6"/>
  <c r="AK43" i="6" s="1"/>
  <c r="AD8" i="6"/>
  <c r="AH8" i="6" s="1"/>
  <c r="AG17" i="6"/>
  <c r="AK17" i="6" s="1"/>
  <c r="AG25" i="6"/>
  <c r="AK25" i="6" s="1"/>
  <c r="AG34" i="6"/>
  <c r="AK34" i="6" s="1"/>
  <c r="AD43" i="6"/>
  <c r="AH43" i="6" s="1"/>
  <c r="AC67" i="6"/>
  <c r="AG67" i="6" s="1"/>
  <c r="AC68" i="6"/>
  <c r="AG68" i="6" s="1"/>
  <c r="AH49" i="6"/>
  <c r="AL49" i="6" s="1"/>
  <c r="AL20" i="6"/>
  <c r="AP20" i="6" s="1"/>
  <c r="AL28" i="6"/>
  <c r="AP28" i="6" s="1"/>
  <c r="AH51" i="6"/>
  <c r="AL51" i="6" s="1"/>
  <c r="AC51" i="6"/>
  <c r="AG51" i="6" s="1"/>
  <c r="Z65" i="6"/>
  <c r="AD65" i="6" s="1"/>
  <c r="AD10" i="6"/>
  <c r="AH10" i="6" s="1"/>
  <c r="AG18" i="6"/>
  <c r="AK18" i="6" s="1"/>
  <c r="AG26" i="6"/>
  <c r="AK26" i="6" s="1"/>
  <c r="AG35" i="6"/>
  <c r="AK35" i="6" s="1"/>
  <c r="Y60" i="6"/>
  <c r="AC60" i="6" s="1"/>
  <c r="K12" i="7" l="1"/>
  <c r="AT32" i="6"/>
  <c r="AX32" i="6" s="1"/>
  <c r="AW11" i="6"/>
  <c r="BA11" i="6" s="1"/>
  <c r="AT23" i="6"/>
  <c r="AX23" i="6" s="1"/>
  <c r="AL14" i="6"/>
  <c r="AP14" i="6" s="1"/>
  <c r="AL22" i="6"/>
  <c r="AP22" i="6" s="1"/>
  <c r="AK50" i="6"/>
  <c r="AO50" i="6" s="1"/>
  <c r="AK56" i="6"/>
  <c r="AO56" i="6" s="1"/>
  <c r="AL29" i="6"/>
  <c r="AP29" i="6" s="1"/>
  <c r="AG60" i="6"/>
  <c r="AK60" i="6" s="1"/>
  <c r="AH68" i="6"/>
  <c r="AL68" i="6" s="1"/>
  <c r="AD60" i="6"/>
  <c r="AH60" i="6" s="1"/>
  <c r="AW16" i="6"/>
  <c r="BA16" i="6" s="1"/>
  <c r="AL26" i="6"/>
  <c r="AP26" i="6" s="1"/>
  <c r="AW23" i="6"/>
  <c r="BA23" i="6" s="1"/>
  <c r="AO14" i="6"/>
  <c r="AS14" i="6" s="1"/>
  <c r="AL34" i="6"/>
  <c r="AP34" i="6" s="1"/>
  <c r="AL17" i="6"/>
  <c r="AP17" i="6" s="1"/>
  <c r="AO22" i="6"/>
  <c r="AS22" i="6" s="1"/>
  <c r="AT16" i="6"/>
  <c r="AX16" i="6" s="1"/>
  <c r="AP56" i="6"/>
  <c r="AT56" i="6" s="1"/>
  <c r="AT40" i="6"/>
  <c r="AX40" i="6" s="1"/>
  <c r="AK45" i="6"/>
  <c r="AO45" i="6" s="1"/>
  <c r="AK51" i="6"/>
  <c r="AO51" i="6" s="1"/>
  <c r="AT28" i="6"/>
  <c r="AX28" i="6" s="1"/>
  <c r="AP49" i="6"/>
  <c r="AT49" i="6" s="1"/>
  <c r="AG10" i="6"/>
  <c r="AK10" i="6" s="1"/>
  <c r="AL43" i="6"/>
  <c r="AP43" i="6" s="1"/>
  <c r="AH63" i="6"/>
  <c r="AL63" i="6" s="1"/>
  <c r="AT36" i="6"/>
  <c r="AX36" i="6" s="1"/>
  <c r="AT19" i="6"/>
  <c r="AX19" i="6" s="1"/>
  <c r="AK55" i="6"/>
  <c r="AO55" i="6" s="1"/>
  <c r="AL41" i="6"/>
  <c r="AP41" i="6" s="1"/>
  <c r="AG61" i="6"/>
  <c r="AK61" i="6" s="1"/>
  <c r="AL35" i="6"/>
  <c r="AP35" i="6" s="1"/>
  <c r="AL18" i="6"/>
  <c r="AP18" i="6" s="1"/>
  <c r="AL59" i="6"/>
  <c r="AP59" i="6" s="1"/>
  <c r="AG39" i="6"/>
  <c r="AK39" i="6" s="1"/>
  <c r="AL44" i="6"/>
  <c r="AP44" i="6" s="1"/>
  <c r="AL25" i="6"/>
  <c r="AP25" i="6" s="1"/>
  <c r="AL9" i="6"/>
  <c r="AP9" i="6" s="1"/>
  <c r="AG8" i="6"/>
  <c r="AK8" i="6" s="1"/>
  <c r="AO37" i="6"/>
  <c r="AS37" i="6" s="1"/>
  <c r="AL42" i="6"/>
  <c r="AP42" i="6" s="1"/>
  <c r="AT24" i="6"/>
  <c r="AX24" i="6" s="1"/>
  <c r="AT7" i="6"/>
  <c r="AX7" i="6" s="1"/>
  <c r="AO6" i="6"/>
  <c r="AS6" i="6" s="1"/>
  <c r="AC66" i="6"/>
  <c r="AG66" i="6" s="1"/>
  <c r="AT31" i="6"/>
  <c r="AX31" i="6" s="1"/>
  <c r="AP15" i="6"/>
  <c r="AT15" i="6" s="1"/>
  <c r="AG13" i="6"/>
  <c r="AK13" i="6" s="1"/>
  <c r="AH64" i="6"/>
  <c r="AL64" i="6" s="1"/>
  <c r="AP47" i="6"/>
  <c r="AT47" i="6" s="1"/>
  <c r="AO20" i="6"/>
  <c r="AS20" i="6" s="1"/>
  <c r="AK57" i="6"/>
  <c r="AO57" i="6" s="1"/>
  <c r="AS58" i="6"/>
  <c r="AW58" i="6" s="1"/>
  <c r="AL30" i="6"/>
  <c r="AP30" i="6" s="1"/>
  <c r="AC65" i="6"/>
  <c r="AG65" i="6" s="1"/>
  <c r="AG38" i="6"/>
  <c r="AK38" i="6" s="1"/>
  <c r="AP48" i="6"/>
  <c r="AT48" i="6" s="1"/>
  <c r="AO27" i="6"/>
  <c r="AS27" i="6" s="1"/>
  <c r="AL12" i="6"/>
  <c r="AP12" i="6" s="1"/>
  <c r="AH67" i="6"/>
  <c r="AL67" i="6" s="1"/>
  <c r="AC62" i="6"/>
  <c r="AG62" i="6" s="1"/>
  <c r="AL21" i="6"/>
  <c r="AP21" i="6" s="1"/>
  <c r="AG5" i="6"/>
  <c r="AK5" i="6" s="1"/>
  <c r="AO21" i="6" l="1"/>
  <c r="AS21" i="6" s="1"/>
  <c r="AH66" i="6"/>
  <c r="AL66" i="6" s="1"/>
  <c r="AO30" i="6"/>
  <c r="AS30" i="6" s="1"/>
  <c r="AS15" i="6"/>
  <c r="AW15" i="6" s="1"/>
  <c r="AT18" i="6"/>
  <c r="AX18" i="6" s="1"/>
  <c r="AW24" i="6"/>
  <c r="BA24" i="6" s="1"/>
  <c r="AT37" i="6"/>
  <c r="AX37" i="6" s="1"/>
  <c r="BB19" i="6"/>
  <c r="AO25" i="6"/>
  <c r="AS25" i="6" s="1"/>
  <c r="BB28" i="6"/>
  <c r="AO35" i="6"/>
  <c r="AS35" i="6" s="1"/>
  <c r="AP55" i="6"/>
  <c r="AT55" i="6" s="1"/>
  <c r="AK63" i="6"/>
  <c r="AO63" i="6" s="1"/>
  <c r="AP45" i="6"/>
  <c r="AT45" i="6" s="1"/>
  <c r="AS49" i="6"/>
  <c r="AW49" i="6" s="1"/>
  <c r="AK67" i="6"/>
  <c r="AO67" i="6" s="1"/>
  <c r="AH65" i="6"/>
  <c r="AL65" i="6" s="1"/>
  <c r="AW36" i="6"/>
  <c r="BA36" i="6" s="1"/>
  <c r="AO12" i="6"/>
  <c r="AS12" i="6" s="1"/>
  <c r="AL38" i="6"/>
  <c r="AP38" i="6" s="1"/>
  <c r="AT14" i="6"/>
  <c r="AX14" i="6" s="1"/>
  <c r="AP50" i="6"/>
  <c r="AT50" i="6" s="1"/>
  <c r="BB23" i="6"/>
  <c r="AO29" i="6"/>
  <c r="AS29" i="6" s="1"/>
  <c r="AO44" i="6"/>
  <c r="AS44" i="6" s="1"/>
  <c r="AL39" i="6"/>
  <c r="AP39" i="6" s="1"/>
  <c r="AO41" i="6"/>
  <c r="AS41" i="6" s="1"/>
  <c r="AL13" i="6"/>
  <c r="AP13" i="6" s="1"/>
  <c r="AO34" i="6"/>
  <c r="AS34" i="6" s="1"/>
  <c r="AP51" i="6"/>
  <c r="AT51" i="6" s="1"/>
  <c r="AT12" i="6"/>
  <c r="AX12" i="6" s="1"/>
  <c r="AK65" i="6"/>
  <c r="AO65" i="6" s="1"/>
  <c r="AT21" i="6"/>
  <c r="AX21" i="6" s="1"/>
  <c r="AP67" i="6"/>
  <c r="AT67" i="6" s="1"/>
  <c r="AO38" i="6"/>
  <c r="AS38" i="6" s="1"/>
  <c r="AT30" i="6"/>
  <c r="AX30" i="6" s="1"/>
  <c r="AO13" i="6"/>
  <c r="AS13" i="6" s="1"/>
  <c r="AW6" i="6"/>
  <c r="BA6" i="6" s="1"/>
  <c r="AX58" i="6"/>
  <c r="BB58" i="6" s="1"/>
  <c r="AK64" i="6"/>
  <c r="AO64" i="6" s="1"/>
  <c r="AT25" i="6"/>
  <c r="AX25" i="6" s="1"/>
  <c r="AO39" i="6"/>
  <c r="AS39" i="6" s="1"/>
  <c r="AW31" i="6"/>
  <c r="BA31" i="6" s="1"/>
  <c r="AS48" i="6"/>
  <c r="AW48" i="6" s="1"/>
  <c r="AT35" i="6"/>
  <c r="AX35" i="6" s="1"/>
  <c r="AT6" i="6"/>
  <c r="AX6" i="6" s="1"/>
  <c r="AT41" i="6"/>
  <c r="AX41" i="6" s="1"/>
  <c r="BB36" i="6"/>
  <c r="AL8" i="6"/>
  <c r="AP8" i="6" s="1"/>
  <c r="AS51" i="6"/>
  <c r="AW51" i="6" s="1"/>
  <c r="AO18" i="6"/>
  <c r="AS18" i="6" s="1"/>
  <c r="AL5" i="6"/>
  <c r="AP5" i="6" s="1"/>
  <c r="BB16" i="6"/>
  <c r="AW14" i="6"/>
  <c r="BA14" i="6" s="1"/>
  <c r="AW40" i="6"/>
  <c r="BA40" i="6" s="1"/>
  <c r="AS47" i="6"/>
  <c r="AW47" i="6" s="1"/>
  <c r="AL60" i="6"/>
  <c r="AP60" i="6" s="1"/>
  <c r="AT27" i="6"/>
  <c r="AX27" i="6" s="1"/>
  <c r="AO17" i="6"/>
  <c r="AS17" i="6" s="1"/>
  <c r="AT20" i="6"/>
  <c r="AX20" i="6" s="1"/>
  <c r="AO26" i="6"/>
  <c r="AS26" i="6" s="1"/>
  <c r="AL61" i="6"/>
  <c r="AP61" i="6" s="1"/>
  <c r="AS56" i="6"/>
  <c r="AW56" i="6" s="1"/>
  <c r="AW19" i="6"/>
  <c r="BA19" i="6" s="1"/>
  <c r="AH62" i="6"/>
  <c r="AL62" i="6" s="1"/>
  <c r="AT22" i="6"/>
  <c r="AX22" i="6" s="1"/>
  <c r="AW7" i="6"/>
  <c r="BA7" i="6" s="1"/>
  <c r="AW28" i="6"/>
  <c r="BA28" i="6" s="1"/>
  <c r="AP57" i="6"/>
  <c r="AT57" i="6" s="1"/>
  <c r="AO42" i="6"/>
  <c r="AS42" i="6" s="1"/>
  <c r="AO9" i="6"/>
  <c r="AS9" i="6" s="1"/>
  <c r="AO59" i="6"/>
  <c r="AS59" i="6" s="1"/>
  <c r="BB11" i="6"/>
  <c r="AW32" i="6"/>
  <c r="BA32" i="6" s="1"/>
  <c r="AO43" i="6"/>
  <c r="AS43" i="6" s="1"/>
  <c r="AK68" i="6"/>
  <c r="AO68" i="6" s="1"/>
  <c r="AL10" i="6"/>
  <c r="AP10" i="6" s="1"/>
  <c r="AT17" i="6" l="1"/>
  <c r="AX17" i="6" s="1"/>
  <c r="AT43" i="6"/>
  <c r="AX43" i="6" s="1"/>
  <c r="BB7" i="6"/>
  <c r="AS57" i="6"/>
  <c r="AW57" i="6" s="1"/>
  <c r="AO5" i="6"/>
  <c r="AS5" i="6" s="1"/>
  <c r="AW41" i="6"/>
  <c r="BA41" i="6" s="1"/>
  <c r="AW29" i="6"/>
  <c r="BA29" i="6" s="1"/>
  <c r="AT38" i="6"/>
  <c r="AX38" i="6" s="1"/>
  <c r="AT29" i="6"/>
  <c r="AX29" i="6" s="1"/>
  <c r="AP65" i="6"/>
  <c r="AT65" i="6" s="1"/>
  <c r="AT26" i="6"/>
  <c r="AX26" i="6" s="1"/>
  <c r="AX55" i="6"/>
  <c r="BB55" i="6" s="1"/>
  <c r="AW35" i="6"/>
  <c r="BA35" i="6" s="1"/>
  <c r="AW25" i="6"/>
  <c r="BA25" i="6" s="1"/>
  <c r="AW22" i="6"/>
  <c r="BA22" i="6" s="1"/>
  <c r="AX56" i="6"/>
  <c r="BB56" i="6" s="1"/>
  <c r="AW18" i="6"/>
  <c r="BA18" i="6" s="1"/>
  <c r="AX49" i="6"/>
  <c r="BB49" i="6" s="1"/>
  <c r="AT8" i="6"/>
  <c r="AX8" i="6" s="1"/>
  <c r="AS55" i="6"/>
  <c r="AW55" i="6" s="1"/>
  <c r="BB6" i="6"/>
  <c r="AW39" i="6"/>
  <c r="BA39" i="6" s="1"/>
  <c r="AO8" i="6"/>
  <c r="AS8" i="6" s="1"/>
  <c r="AT42" i="6"/>
  <c r="AX42" i="6" s="1"/>
  <c r="BB31" i="6"/>
  <c r="AX47" i="6"/>
  <c r="BB47" i="6" s="1"/>
  <c r="AW27" i="6"/>
  <c r="BA27" i="6" s="1"/>
  <c r="AX51" i="6"/>
  <c r="BB51" i="6" s="1"/>
  <c r="AT13" i="6"/>
  <c r="AX13" i="6" s="1"/>
  <c r="AT39" i="6"/>
  <c r="AX39" i="6" s="1"/>
  <c r="BB32" i="6"/>
  <c r="BB14" i="6"/>
  <c r="AW12" i="6"/>
  <c r="BA12" i="6" s="1"/>
  <c r="AS50" i="6"/>
  <c r="AW50" i="6" s="1"/>
  <c r="AO60" i="6"/>
  <c r="AS60" i="6" s="1"/>
  <c r="AS67" i="6"/>
  <c r="AW67" i="6" s="1"/>
  <c r="AP68" i="6"/>
  <c r="AT68" i="6" s="1"/>
  <c r="AT34" i="6"/>
  <c r="AX34" i="6" s="1"/>
  <c r="BB40" i="6"/>
  <c r="AS45" i="6"/>
  <c r="AW45" i="6" s="1"/>
  <c r="AO10" i="6"/>
  <c r="AS10" i="6" s="1"/>
  <c r="AP63" i="6"/>
  <c r="AT63" i="6" s="1"/>
  <c r="AO61" i="6"/>
  <c r="AS61" i="6" s="1"/>
  <c r="AT59" i="6"/>
  <c r="AX59" i="6" s="1"/>
  <c r="AT44" i="6"/>
  <c r="AX44" i="6" s="1"/>
  <c r="AW30" i="6"/>
  <c r="BA30" i="6" s="1"/>
  <c r="BB24" i="6"/>
  <c r="AW21" i="6"/>
  <c r="BA21" i="6" s="1"/>
  <c r="AX15" i="6"/>
  <c r="BB15" i="6" s="1"/>
  <c r="AW20" i="6"/>
  <c r="BA20" i="6" s="1"/>
  <c r="AX48" i="6"/>
  <c r="BB48" i="6" s="1"/>
  <c r="AT9" i="6"/>
  <c r="AX9" i="6" s="1"/>
  <c r="AW37" i="6"/>
  <c r="BA37" i="6" s="1"/>
  <c r="AP66" i="6"/>
  <c r="AT66" i="6" s="1"/>
  <c r="AK66" i="6"/>
  <c r="AO66" i="6" s="1"/>
  <c r="AP64" i="6"/>
  <c r="AT64" i="6" s="1"/>
  <c r="BA58" i="6"/>
  <c r="AK62" i="6"/>
  <c r="AO62" i="6" s="1"/>
  <c r="BB12" i="6" l="1"/>
  <c r="BB27" i="6"/>
  <c r="AT61" i="6"/>
  <c r="AX61" i="6" s="1"/>
  <c r="AW42" i="6"/>
  <c r="BA42" i="6" s="1"/>
  <c r="AS68" i="6"/>
  <c r="AW68" i="6" s="1"/>
  <c r="AX67" i="6"/>
  <c r="BB67" i="6" s="1"/>
  <c r="BB25" i="6"/>
  <c r="BB41" i="6"/>
  <c r="BA51" i="6"/>
  <c r="AW17" i="6"/>
  <c r="BA17" i="6" s="1"/>
  <c r="BA56" i="6"/>
  <c r="AX57" i="6"/>
  <c r="BB57" i="6" s="1"/>
  <c r="AW43" i="6"/>
  <c r="BA43" i="6" s="1"/>
  <c r="AW61" i="6"/>
  <c r="BA61" i="6" s="1"/>
  <c r="AS63" i="6"/>
  <c r="AW63" i="6" s="1"/>
  <c r="AS66" i="6"/>
  <c r="AW66" i="6" s="1"/>
  <c r="BA15" i="6"/>
  <c r="BB59" i="6"/>
  <c r="BB37" i="6"/>
  <c r="BA67" i="6"/>
  <c r="BB39" i="6"/>
  <c r="BB21" i="6"/>
  <c r="BB30" i="6"/>
  <c r="AW8" i="6"/>
  <c r="BA8" i="6" s="1"/>
  <c r="BA48" i="6"/>
  <c r="BA55" i="6"/>
  <c r="BA47" i="6"/>
  <c r="BB20" i="6"/>
  <c r="BB22" i="6"/>
  <c r="AW59" i="6"/>
  <c r="BA59" i="6" s="1"/>
  <c r="BB18" i="6"/>
  <c r="AX45" i="6"/>
  <c r="BB45" i="6" s="1"/>
  <c r="BA49" i="6"/>
  <c r="BB29" i="6"/>
  <c r="AX50" i="6"/>
  <c r="BB50" i="6" s="1"/>
  <c r="AW44" i="6"/>
  <c r="BA44" i="6" s="1"/>
  <c r="AW34" i="6"/>
  <c r="BA34" i="6" s="1"/>
  <c r="AS65" i="6"/>
  <c r="AW65" i="6" s="1"/>
  <c r="AW38" i="6"/>
  <c r="BA38" i="6" s="1"/>
  <c r="AW13" i="6"/>
  <c r="BA13" i="6" s="1"/>
  <c r="AS64" i="6"/>
  <c r="AW64" i="6" s="1"/>
  <c r="BB35" i="6"/>
  <c r="BB43" i="6"/>
  <c r="AT5" i="6"/>
  <c r="AX5" i="6" s="1"/>
  <c r="AT60" i="6"/>
  <c r="AX60" i="6" s="1"/>
  <c r="AW26" i="6"/>
  <c r="BA26" i="6" s="1"/>
  <c r="AP62" i="6"/>
  <c r="AT62" i="6" s="1"/>
  <c r="AW9" i="6"/>
  <c r="BA9" i="6" s="1"/>
  <c r="AT10" i="6"/>
  <c r="AX10" i="6" s="1"/>
  <c r="AW10" i="6" l="1"/>
  <c r="BA10" i="6" s="1"/>
  <c r="AX64" i="6"/>
  <c r="BB64" i="6" s="1"/>
  <c r="BB38" i="6"/>
  <c r="BB26" i="6"/>
  <c r="BB42" i="6"/>
  <c r="BB13" i="6"/>
  <c r="AX63" i="6"/>
  <c r="BB63" i="6" s="1"/>
  <c r="AX66" i="6"/>
  <c r="BB66" i="6" s="1"/>
  <c r="BA50" i="6"/>
  <c r="BB34" i="6"/>
  <c r="AW60" i="6"/>
  <c r="BA60" i="6" s="1"/>
  <c r="BA45" i="6"/>
  <c r="BB9" i="6"/>
  <c r="BB17" i="6"/>
  <c r="BA57" i="6"/>
  <c r="AW5" i="6"/>
  <c r="BA5" i="6" s="1"/>
  <c r="AX65" i="6"/>
  <c r="BB65" i="6" s="1"/>
  <c r="BB61" i="6"/>
  <c r="BB8" i="6"/>
  <c r="AX68" i="6"/>
  <c r="BB68" i="6" s="1"/>
  <c r="BB44" i="6"/>
  <c r="AS62" i="6"/>
  <c r="AW62" i="6" s="1"/>
  <c r="BA68" i="6" l="1"/>
  <c r="BA65" i="6"/>
  <c r="AX62" i="6"/>
  <c r="BB62" i="6" s="1"/>
  <c r="BA63" i="6"/>
  <c r="BB60" i="6"/>
  <c r="BA62" i="6"/>
  <c r="BB5" i="6"/>
  <c r="BA66" i="6"/>
  <c r="BA64" i="6"/>
  <c r="BB10" i="6"/>
  <c r="C4" i="4" l="1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B22" i="4" s="1"/>
  <c r="C23" i="4"/>
  <c r="C24" i="4"/>
  <c r="C25" i="4"/>
  <c r="C26" i="4"/>
  <c r="B26" i="4" s="1"/>
  <c r="C27" i="4"/>
  <c r="C28" i="4"/>
  <c r="C29" i="4"/>
  <c r="C3" i="4"/>
  <c r="B3" i="4" s="1"/>
  <c r="B14" i="4"/>
  <c r="B18" i="4" l="1"/>
  <c r="B6" i="4"/>
  <c r="B10" i="4"/>
  <c r="B8" i="4"/>
  <c r="B4" i="4"/>
  <c r="B4" i="7" s="1"/>
  <c r="B28" i="4"/>
  <c r="B24" i="4"/>
  <c r="B20" i="4"/>
  <c r="B16" i="4"/>
  <c r="B12" i="4"/>
  <c r="B29" i="4"/>
  <c r="B27" i="4"/>
  <c r="B25" i="4"/>
  <c r="B23" i="4"/>
  <c r="B21" i="4"/>
  <c r="B19" i="4"/>
  <c r="B17" i="4"/>
  <c r="B15" i="4"/>
  <c r="B13" i="4"/>
  <c r="B11" i="4"/>
  <c r="B9" i="4"/>
  <c r="B7" i="4"/>
  <c r="B5" i="4"/>
  <c r="Q11" i="5"/>
  <c r="Q10" i="5"/>
  <c r="Q9" i="5"/>
  <c r="Q8" i="5"/>
  <c r="K8" i="5" l="1"/>
  <c r="G8" i="5"/>
  <c r="D8" i="5"/>
  <c r="H8" i="5"/>
  <c r="I8" i="5"/>
  <c r="K10" i="5"/>
  <c r="K9" i="5"/>
  <c r="D10" i="5"/>
  <c r="G10" i="5"/>
  <c r="H10" i="5"/>
  <c r="I10" i="5"/>
  <c r="D11" i="5"/>
  <c r="D9" i="5"/>
  <c r="G11" i="5"/>
  <c r="G9" i="5"/>
  <c r="H11" i="5"/>
  <c r="H9" i="5"/>
  <c r="I11" i="5"/>
  <c r="I9" i="5"/>
  <c r="K11" i="5"/>
  <c r="J4" i="6"/>
  <c r="AP4" i="6"/>
  <c r="AZ4" i="6"/>
  <c r="AX4" i="6"/>
  <c r="BB4" i="6"/>
  <c r="P4" i="6"/>
  <c r="AH4" i="6"/>
  <c r="Z4" i="6"/>
  <c r="AD4" i="6"/>
  <c r="R4" i="6"/>
  <c r="AB4" i="6"/>
  <c r="AT4" i="6"/>
  <c r="H4" i="6"/>
  <c r="AF4" i="6"/>
  <c r="F4" i="6"/>
  <c r="AL4" i="6"/>
  <c r="AJ4" i="6"/>
  <c r="M4" i="6"/>
  <c r="AN4" i="6"/>
  <c r="X4" i="6"/>
  <c r="AV4" i="6"/>
  <c r="T4" i="6"/>
  <c r="L4" i="6"/>
  <c r="V4" i="6"/>
  <c r="N4" i="6"/>
  <c r="W4" i="6"/>
  <c r="W2" i="6"/>
  <c r="AG4" i="6"/>
  <c r="AG2" i="6"/>
  <c r="AM4" i="6"/>
  <c r="AM2" i="6"/>
  <c r="AY2" i="6"/>
  <c r="AY4" i="6"/>
  <c r="AS4" i="6"/>
  <c r="AS2" i="6"/>
  <c r="I2" i="6"/>
  <c r="I4" i="6"/>
  <c r="S4" i="6"/>
  <c r="S2" i="6"/>
  <c r="AR4" i="6"/>
  <c r="AU4" i="6"/>
  <c r="AU2" i="6"/>
  <c r="AW2" i="6"/>
  <c r="AW4" i="6"/>
  <c r="U4" i="6"/>
  <c r="U2" i="6"/>
  <c r="AC4" i="6"/>
  <c r="AC2" i="6"/>
  <c r="K4" i="6"/>
  <c r="K2" i="6"/>
  <c r="AE2" i="6"/>
  <c r="AE4" i="6"/>
  <c r="AI2" i="6"/>
  <c r="AI4" i="6"/>
  <c r="O2" i="6"/>
  <c r="O4" i="6"/>
  <c r="BA4" i="6"/>
  <c r="BA2" i="6"/>
  <c r="AK2" i="6"/>
  <c r="AK4" i="6"/>
  <c r="AA2" i="6"/>
  <c r="AA4" i="6"/>
  <c r="Y2" i="6"/>
  <c r="Y4" i="6"/>
  <c r="E2" i="6"/>
  <c r="E4" i="6"/>
  <c r="G2" i="6"/>
  <c r="G4" i="6"/>
  <c r="Q4" i="6"/>
  <c r="Q2" i="6"/>
  <c r="AQ4" i="6"/>
  <c r="AQ2" i="6"/>
  <c r="AO2" i="6"/>
  <c r="AO4" i="6"/>
</calcChain>
</file>

<file path=xl/sharedStrings.xml><?xml version="1.0" encoding="utf-8"?>
<sst xmlns="http://schemas.openxmlformats.org/spreadsheetml/2006/main" count="833" uniqueCount="492">
  <si>
    <t>单位名称</t>
    <phoneticPr fontId="1" type="noConversion"/>
  </si>
  <si>
    <t>凭证类别</t>
    <phoneticPr fontId="1" type="noConversion"/>
  </si>
  <si>
    <t>凭证起止时间</t>
    <phoneticPr fontId="1" type="noConversion"/>
  </si>
  <si>
    <t>凭证册数</t>
    <phoneticPr fontId="1" type="noConversion"/>
  </si>
  <si>
    <t>凭证号数</t>
    <phoneticPr fontId="1" type="noConversion"/>
  </si>
  <si>
    <t>财务主管</t>
    <phoneticPr fontId="1" type="noConversion"/>
  </si>
  <si>
    <t>保管年限</t>
    <phoneticPr fontId="1" type="noConversion"/>
  </si>
  <si>
    <t>收款凭证</t>
    <phoneticPr fontId="1" type="noConversion"/>
  </si>
  <si>
    <t>付款凭证</t>
    <phoneticPr fontId="1" type="noConversion"/>
  </si>
  <si>
    <t>转账凭证</t>
    <phoneticPr fontId="1" type="noConversion"/>
  </si>
  <si>
    <t>通用凭证</t>
    <phoneticPr fontId="1" type="noConversion"/>
  </si>
  <si>
    <t>自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</si>
  <si>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</si>
  <si>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</si>
  <si>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</si>
  <si>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至</t>
    <phoneticPr fontId="1" type="noConversion"/>
  </si>
  <si>
    <t>号</t>
    <phoneticPr fontId="1" type="noConversion"/>
  </si>
  <si>
    <t>册</t>
    <phoneticPr fontId="1" type="noConversion"/>
  </si>
  <si>
    <t>本册是</t>
    <phoneticPr fontId="1" type="noConversion"/>
  </si>
  <si>
    <t>本月是</t>
    <phoneticPr fontId="1" type="noConversion"/>
  </si>
  <si>
    <t>本册自第</t>
    <phoneticPr fontId="1" type="noConversion"/>
  </si>
  <si>
    <t>号至第</t>
    <phoneticPr fontId="1" type="noConversion"/>
  </si>
  <si>
    <t>本册共有</t>
    <phoneticPr fontId="1" type="noConversion"/>
  </si>
  <si>
    <t>经办会计</t>
    <phoneticPr fontId="1" type="noConversion"/>
  </si>
  <si>
    <t>装订人</t>
    <phoneticPr fontId="1" type="noConversion"/>
  </si>
  <si>
    <t>记账凭证</t>
    <phoneticPr fontId="1" type="noConversion"/>
  </si>
  <si>
    <t>□</t>
    <phoneticPr fontId="1" type="noConversion"/>
  </si>
  <si>
    <t>会计科目表</t>
    <phoneticPr fontId="1" type="noConversion"/>
  </si>
  <si>
    <t>科目编码</t>
    <phoneticPr fontId="1" type="noConversion"/>
  </si>
  <si>
    <t>总账科目</t>
    <phoneticPr fontId="1" type="noConversion"/>
  </si>
  <si>
    <t>明细1</t>
    <phoneticPr fontId="1" type="noConversion"/>
  </si>
  <si>
    <t>明细2</t>
    <phoneticPr fontId="1" type="noConversion"/>
  </si>
  <si>
    <t>明细3</t>
    <phoneticPr fontId="1" type="noConversion"/>
  </si>
  <si>
    <t>明细4</t>
    <phoneticPr fontId="1" type="noConversion"/>
  </si>
  <si>
    <t>明细6</t>
    <phoneticPr fontId="1" type="noConversion"/>
  </si>
  <si>
    <t>明细7</t>
    <phoneticPr fontId="1" type="noConversion"/>
  </si>
  <si>
    <t>明细8</t>
    <phoneticPr fontId="1" type="noConversion"/>
  </si>
  <si>
    <t>库存现金</t>
    <phoneticPr fontId="1" type="noConversion"/>
  </si>
  <si>
    <t>银行存款</t>
    <phoneticPr fontId="1" type="noConversion"/>
  </si>
  <si>
    <t>交通银行</t>
    <phoneticPr fontId="1" type="noConversion"/>
  </si>
  <si>
    <t>建设银行</t>
    <phoneticPr fontId="1" type="noConversion"/>
  </si>
  <si>
    <t>其他货币资金</t>
    <phoneticPr fontId="1" type="noConversion"/>
  </si>
  <si>
    <t>银行本票</t>
    <phoneticPr fontId="1" type="noConversion"/>
  </si>
  <si>
    <t>交易性金融资产</t>
    <phoneticPr fontId="1" type="noConversion"/>
  </si>
  <si>
    <t>应收票据</t>
    <phoneticPr fontId="1" type="noConversion"/>
  </si>
  <si>
    <t>应收账款</t>
    <phoneticPr fontId="1" type="noConversion"/>
  </si>
  <si>
    <t>A公司</t>
    <phoneticPr fontId="1" type="noConversion"/>
  </si>
  <si>
    <t>B公司</t>
    <phoneticPr fontId="1" type="noConversion"/>
  </si>
  <si>
    <t>预付账款</t>
    <phoneticPr fontId="1" type="noConversion"/>
  </si>
  <si>
    <t>应收股利</t>
    <phoneticPr fontId="1" type="noConversion"/>
  </si>
  <si>
    <t>其他应收款</t>
    <phoneticPr fontId="1" type="noConversion"/>
  </si>
  <si>
    <t>坏账准备</t>
    <phoneticPr fontId="1" type="noConversion"/>
  </si>
  <si>
    <t>材料采购</t>
    <phoneticPr fontId="1" type="noConversion"/>
  </si>
  <si>
    <t>原材料</t>
    <phoneticPr fontId="1" type="noConversion"/>
  </si>
  <si>
    <t>A材料</t>
    <phoneticPr fontId="1" type="noConversion"/>
  </si>
  <si>
    <t>B材料</t>
    <phoneticPr fontId="1" type="noConversion"/>
  </si>
  <si>
    <t>材料成本差异</t>
    <phoneticPr fontId="1" type="noConversion"/>
  </si>
  <si>
    <t>库存商品</t>
    <phoneticPr fontId="1" type="noConversion"/>
  </si>
  <si>
    <t>甲产品</t>
    <phoneticPr fontId="1" type="noConversion"/>
  </si>
  <si>
    <t>乙产品</t>
    <phoneticPr fontId="1" type="noConversion"/>
  </si>
  <si>
    <t>发出商品</t>
    <phoneticPr fontId="1" type="noConversion"/>
  </si>
  <si>
    <t>周转材料</t>
    <phoneticPr fontId="1" type="noConversion"/>
  </si>
  <si>
    <t>纸箱</t>
    <phoneticPr fontId="1" type="noConversion"/>
  </si>
  <si>
    <t>尼龙绳</t>
    <phoneticPr fontId="1" type="noConversion"/>
  </si>
  <si>
    <t>持有待售资产</t>
    <phoneticPr fontId="1" type="noConversion"/>
  </si>
  <si>
    <t>债权投资</t>
    <phoneticPr fontId="1" type="noConversion"/>
  </si>
  <si>
    <t>债权投资减值准备</t>
    <phoneticPr fontId="1" type="noConversion"/>
  </si>
  <si>
    <t>长期股权投资</t>
    <phoneticPr fontId="1" type="noConversion"/>
  </si>
  <si>
    <t>其他权益工具投资</t>
    <phoneticPr fontId="1" type="noConversion"/>
  </si>
  <si>
    <t>固定资产</t>
    <phoneticPr fontId="1" type="noConversion"/>
  </si>
  <si>
    <t>累计折旧</t>
    <phoneticPr fontId="1" type="noConversion"/>
  </si>
  <si>
    <t>固定资产清理</t>
    <phoneticPr fontId="1" type="noConversion"/>
  </si>
  <si>
    <t>无形资产</t>
    <phoneticPr fontId="1" type="noConversion"/>
  </si>
  <si>
    <t>累计摊销</t>
    <phoneticPr fontId="1" type="noConversion"/>
  </si>
  <si>
    <t>长期待摊费用</t>
    <phoneticPr fontId="1" type="noConversion"/>
  </si>
  <si>
    <t>递延所得税资产</t>
    <phoneticPr fontId="1" type="noConversion"/>
  </si>
  <si>
    <t>待处理财产损溢</t>
    <phoneticPr fontId="1" type="noConversion"/>
  </si>
  <si>
    <t>短期借款</t>
    <phoneticPr fontId="1" type="noConversion"/>
  </si>
  <si>
    <t>应付票据</t>
    <phoneticPr fontId="1" type="noConversion"/>
  </si>
  <si>
    <t>应付账款</t>
    <phoneticPr fontId="1" type="noConversion"/>
  </si>
  <si>
    <t>企业一</t>
    <phoneticPr fontId="1" type="noConversion"/>
  </si>
  <si>
    <t>企业二</t>
    <phoneticPr fontId="1" type="noConversion"/>
  </si>
  <si>
    <t>预收账款</t>
    <phoneticPr fontId="1" type="noConversion"/>
  </si>
  <si>
    <t>应付职工薪酬</t>
    <phoneticPr fontId="1" type="noConversion"/>
  </si>
  <si>
    <t>工资</t>
    <phoneticPr fontId="1" type="noConversion"/>
  </si>
  <si>
    <t>应付福利费</t>
    <phoneticPr fontId="1" type="noConversion"/>
  </si>
  <si>
    <t>社会保险</t>
    <phoneticPr fontId="1" type="noConversion"/>
  </si>
  <si>
    <t>公积金</t>
    <phoneticPr fontId="1" type="noConversion"/>
  </si>
  <si>
    <t>教育经费</t>
    <phoneticPr fontId="1" type="noConversion"/>
  </si>
  <si>
    <t>工会经费</t>
    <phoneticPr fontId="1" type="noConversion"/>
  </si>
  <si>
    <t>应交税费</t>
    <phoneticPr fontId="1" type="noConversion"/>
  </si>
  <si>
    <t>应交增值税（进项税额）</t>
    <phoneticPr fontId="1" type="noConversion"/>
  </si>
  <si>
    <t>应交增值税（销项税额）</t>
    <phoneticPr fontId="1" type="noConversion"/>
  </si>
  <si>
    <t>应交增值税（转出增值税）</t>
    <phoneticPr fontId="1" type="noConversion"/>
  </si>
  <si>
    <t>未交增值税</t>
    <phoneticPr fontId="1" type="noConversion"/>
  </si>
  <si>
    <t>应交城市维护建设税</t>
    <phoneticPr fontId="1" type="noConversion"/>
  </si>
  <si>
    <t>应交教育费附加</t>
    <phoneticPr fontId="1" type="noConversion"/>
  </si>
  <si>
    <t>应交地方教育费附加</t>
    <phoneticPr fontId="1" type="noConversion"/>
  </si>
  <si>
    <t>应交个人所得税</t>
    <phoneticPr fontId="1" type="noConversion"/>
  </si>
  <si>
    <t>应付利息</t>
    <phoneticPr fontId="1" type="noConversion"/>
  </si>
  <si>
    <t>其他应付款</t>
    <phoneticPr fontId="1" type="noConversion"/>
  </si>
  <si>
    <t>持有待售负债</t>
    <phoneticPr fontId="1" type="noConversion"/>
  </si>
  <si>
    <t>长期借款</t>
    <phoneticPr fontId="1" type="noConversion"/>
  </si>
  <si>
    <t>应付债券</t>
    <phoneticPr fontId="1" type="noConversion"/>
  </si>
  <si>
    <t>递延所得税负债</t>
    <phoneticPr fontId="1" type="noConversion"/>
  </si>
  <si>
    <t>实收资本</t>
    <phoneticPr fontId="1" type="noConversion"/>
  </si>
  <si>
    <t>资本公积</t>
    <phoneticPr fontId="1" type="noConversion"/>
  </si>
  <si>
    <t>盈余公积</t>
    <phoneticPr fontId="1" type="noConversion"/>
  </si>
  <si>
    <t>本年利润</t>
    <phoneticPr fontId="1" type="noConversion"/>
  </si>
  <si>
    <t>利润分配</t>
    <phoneticPr fontId="1" type="noConversion"/>
  </si>
  <si>
    <t>未分配利润</t>
    <phoneticPr fontId="1" type="noConversion"/>
  </si>
  <si>
    <t>其他综合收益</t>
    <phoneticPr fontId="1" type="noConversion"/>
  </si>
  <si>
    <t>专项储备</t>
    <phoneticPr fontId="1" type="noConversion"/>
  </si>
  <si>
    <t>生产成本</t>
    <phoneticPr fontId="1" type="noConversion"/>
  </si>
  <si>
    <t>直接材料</t>
    <phoneticPr fontId="1" type="noConversion"/>
  </si>
  <si>
    <t>直接人工</t>
    <phoneticPr fontId="1" type="noConversion"/>
  </si>
  <si>
    <t>制造费用</t>
    <phoneticPr fontId="1" type="noConversion"/>
  </si>
  <si>
    <t>主营业务收入</t>
    <phoneticPr fontId="1" type="noConversion"/>
  </si>
  <si>
    <t>其他业务收入</t>
    <phoneticPr fontId="1" type="noConversion"/>
  </si>
  <si>
    <t>投资损益</t>
    <phoneticPr fontId="1" type="noConversion"/>
  </si>
  <si>
    <t>营业外收入</t>
    <phoneticPr fontId="1" type="noConversion"/>
  </si>
  <si>
    <t>主营业务成本</t>
    <phoneticPr fontId="1" type="noConversion"/>
  </si>
  <si>
    <t>其他业务成本</t>
    <phoneticPr fontId="1" type="noConversion"/>
  </si>
  <si>
    <t>税金及附加</t>
    <phoneticPr fontId="1" type="noConversion"/>
  </si>
  <si>
    <t>销售费用</t>
    <phoneticPr fontId="1" type="noConversion"/>
  </si>
  <si>
    <t>管理费用</t>
    <phoneticPr fontId="1" type="noConversion"/>
  </si>
  <si>
    <t>办公费</t>
    <phoneticPr fontId="1" type="noConversion"/>
  </si>
  <si>
    <t>其他</t>
    <phoneticPr fontId="1" type="noConversion"/>
  </si>
  <si>
    <t>财务费用</t>
    <phoneticPr fontId="1" type="noConversion"/>
  </si>
  <si>
    <t>手续费</t>
    <phoneticPr fontId="1" type="noConversion"/>
  </si>
  <si>
    <t>利息收入</t>
    <phoneticPr fontId="1" type="noConversion"/>
  </si>
  <si>
    <t>营业外支出</t>
    <phoneticPr fontId="1" type="noConversion"/>
  </si>
  <si>
    <t>所得税费用</t>
    <phoneticPr fontId="1" type="noConversion"/>
  </si>
  <si>
    <t>其他债权投资</t>
    <phoneticPr fontId="1" type="noConversion"/>
  </si>
  <si>
    <t>其他权益工具</t>
    <phoneticPr fontId="1" type="noConversion"/>
  </si>
  <si>
    <t>科目编码</t>
  </si>
  <si>
    <t>总账科目</t>
  </si>
  <si>
    <t>明细1</t>
  </si>
  <si>
    <t>明细2</t>
  </si>
  <si>
    <t>明细3</t>
  </si>
  <si>
    <t>明细4</t>
  </si>
  <si>
    <t>明细6</t>
  </si>
  <si>
    <t>明细7</t>
  </si>
  <si>
    <t>明细8</t>
  </si>
  <si>
    <t>库存现金</t>
  </si>
  <si>
    <t>银行存款</t>
  </si>
  <si>
    <t>交通银行</t>
  </si>
  <si>
    <t>建设银行</t>
  </si>
  <si>
    <t>其他货币资金</t>
  </si>
  <si>
    <t>银行本票</t>
  </si>
  <si>
    <t>交易性金融资产</t>
  </si>
  <si>
    <t>应收票据</t>
  </si>
  <si>
    <t>应收账款</t>
  </si>
  <si>
    <t>A公司</t>
  </si>
  <si>
    <t>B公司</t>
  </si>
  <si>
    <t>预付账款</t>
  </si>
  <si>
    <t>应收股利</t>
  </si>
  <si>
    <t>其他应收款</t>
  </si>
  <si>
    <t>坏账准备</t>
  </si>
  <si>
    <t>材料采购</t>
  </si>
  <si>
    <t>原材料</t>
  </si>
  <si>
    <t>A材料</t>
  </si>
  <si>
    <t>B材料</t>
  </si>
  <si>
    <t>材料成本差异</t>
  </si>
  <si>
    <t>库存商品</t>
  </si>
  <si>
    <t>甲产品</t>
  </si>
  <si>
    <t>乙产品</t>
  </si>
  <si>
    <t>发出商品</t>
  </si>
  <si>
    <t>周转材料</t>
  </si>
  <si>
    <t>纸箱</t>
  </si>
  <si>
    <t>尼龙绳</t>
  </si>
  <si>
    <t>持有待售资产</t>
  </si>
  <si>
    <t>债权投资</t>
  </si>
  <si>
    <t>债权投资减值准备</t>
  </si>
  <si>
    <t>其他债权投资</t>
  </si>
  <si>
    <t>长期股权投资</t>
  </si>
  <si>
    <t>其他权益工具投资</t>
  </si>
  <si>
    <t>固定资产</t>
  </si>
  <si>
    <t>累计折旧</t>
  </si>
  <si>
    <t>固定资产清理</t>
  </si>
  <si>
    <t>无形资产</t>
  </si>
  <si>
    <t>累计摊销</t>
  </si>
  <si>
    <t>长期待摊费用</t>
  </si>
  <si>
    <t>递延所得税资产</t>
  </si>
  <si>
    <t>待处理财产损溢</t>
  </si>
  <si>
    <t>短期借款</t>
  </si>
  <si>
    <t>应付票据</t>
  </si>
  <si>
    <t>应付账款</t>
  </si>
  <si>
    <t>企业一</t>
  </si>
  <si>
    <t>企业二</t>
  </si>
  <si>
    <t>预收账款</t>
  </si>
  <si>
    <t>应付职工薪酬</t>
  </si>
  <si>
    <t>工资</t>
  </si>
  <si>
    <t>应付福利费</t>
  </si>
  <si>
    <t>社会保险</t>
  </si>
  <si>
    <t>公积金</t>
  </si>
  <si>
    <t>教育经费</t>
  </si>
  <si>
    <t>工会经费</t>
  </si>
  <si>
    <t>应交税费</t>
  </si>
  <si>
    <t>应交增值税（进项税额）</t>
  </si>
  <si>
    <t>应交增值税（销项税额）</t>
  </si>
  <si>
    <t>应交增值税（转出增值税）</t>
  </si>
  <si>
    <t>未交增值税</t>
  </si>
  <si>
    <t>应交城市维护建设税</t>
  </si>
  <si>
    <t>应交教育费附加</t>
  </si>
  <si>
    <t>应交地方教育费附加</t>
  </si>
  <si>
    <t>应交个人所得税</t>
  </si>
  <si>
    <t>应付利息</t>
  </si>
  <si>
    <t>其他应付款</t>
  </si>
  <si>
    <t>持有待售负债</t>
  </si>
  <si>
    <t>长期借款</t>
  </si>
  <si>
    <t>应付债券</t>
  </si>
  <si>
    <t>递延所得税负债</t>
  </si>
  <si>
    <t>实收资本</t>
  </si>
  <si>
    <t>资本公积</t>
  </si>
  <si>
    <t>盈余公积</t>
  </si>
  <si>
    <t>本年利润</t>
  </si>
  <si>
    <t>利润分配</t>
  </si>
  <si>
    <t>未分配利润</t>
  </si>
  <si>
    <t>其他综合收益</t>
  </si>
  <si>
    <t>其他权益工具</t>
  </si>
  <si>
    <t>专项储备</t>
  </si>
  <si>
    <t>生产成本</t>
  </si>
  <si>
    <t>直接材料</t>
  </si>
  <si>
    <t>直接人工</t>
  </si>
  <si>
    <t>制造费用</t>
  </si>
  <si>
    <t>主营业务收入</t>
  </si>
  <si>
    <t>其他业务收入</t>
  </si>
  <si>
    <t>投资损益</t>
  </si>
  <si>
    <t>营业外收入</t>
  </si>
  <si>
    <t>主营业务成本</t>
  </si>
  <si>
    <t>其他业务成本</t>
  </si>
  <si>
    <t>税金及附加</t>
  </si>
  <si>
    <t>销售费用</t>
  </si>
  <si>
    <t>管理费用</t>
  </si>
  <si>
    <t>办公费</t>
  </si>
  <si>
    <t>其他</t>
  </si>
  <si>
    <t>财务费用</t>
  </si>
  <si>
    <t>手续费</t>
  </si>
  <si>
    <t>利息收入</t>
  </si>
  <si>
    <t>营业外支出</t>
  </si>
  <si>
    <t>所得税费用</t>
  </si>
  <si>
    <t>凭证打印识别码</t>
    <phoneticPr fontId="1" type="noConversion"/>
  </si>
  <si>
    <t>凭证号</t>
    <phoneticPr fontId="1" type="noConversion"/>
  </si>
  <si>
    <t>年度</t>
    <phoneticPr fontId="1" type="noConversion"/>
  </si>
  <si>
    <t>月</t>
    <phoneticPr fontId="1" type="noConversion"/>
  </si>
  <si>
    <t>日</t>
    <phoneticPr fontId="1" type="noConversion"/>
  </si>
  <si>
    <t>凭证类型</t>
    <phoneticPr fontId="1" type="noConversion"/>
  </si>
  <si>
    <t>凭证号码</t>
    <phoneticPr fontId="1" type="noConversion"/>
  </si>
  <si>
    <t>摘要</t>
    <phoneticPr fontId="1" type="noConversion"/>
  </si>
  <si>
    <t xml:space="preserve"> 总账科目</t>
    <phoneticPr fontId="1" type="noConversion"/>
  </si>
  <si>
    <t>明细科目</t>
    <phoneticPr fontId="1" type="noConversion"/>
  </si>
  <si>
    <t>借方金额</t>
    <phoneticPr fontId="1" type="noConversion"/>
  </si>
  <si>
    <t>贷方金额</t>
    <phoneticPr fontId="1" type="noConversion"/>
  </si>
  <si>
    <t>附件张数</t>
    <phoneticPr fontId="1" type="noConversion"/>
  </si>
  <si>
    <t>20××</t>
    <phoneticPr fontId="1" type="noConversion"/>
  </si>
  <si>
    <t>记</t>
  </si>
  <si>
    <t>提取备用金</t>
    <phoneticPr fontId="1" type="noConversion"/>
  </si>
  <si>
    <t>销售商品款未收</t>
    <phoneticPr fontId="1" type="noConversion"/>
  </si>
  <si>
    <t>采购原材料</t>
    <phoneticPr fontId="1" type="noConversion"/>
  </si>
  <si>
    <t>采购办公用品</t>
    <phoneticPr fontId="1" type="noConversion"/>
  </si>
  <si>
    <t>收回前欠货款</t>
    <phoneticPr fontId="1" type="noConversion"/>
  </si>
  <si>
    <t>支付上月工资</t>
    <phoneticPr fontId="1" type="noConversion"/>
  </si>
  <si>
    <t>购买软件升级包</t>
    <phoneticPr fontId="1" type="noConversion"/>
  </si>
  <si>
    <t>利息收入</t>
    <phoneticPr fontId="1" type="noConversion"/>
  </si>
  <si>
    <t>结转销售成本</t>
    <phoneticPr fontId="1" type="noConversion"/>
  </si>
  <si>
    <t>结转增值税</t>
    <phoneticPr fontId="1" type="noConversion"/>
  </si>
  <si>
    <t>结转期间损益</t>
    <phoneticPr fontId="1" type="noConversion"/>
  </si>
  <si>
    <t>注意</t>
    <phoneticPr fontId="6" type="noConversion"/>
  </si>
  <si>
    <t>年份</t>
    <phoneticPr fontId="6" type="noConversion"/>
  </si>
  <si>
    <t>月份</t>
    <phoneticPr fontId="6" type="noConversion"/>
  </si>
  <si>
    <t>凭证类型</t>
    <phoneticPr fontId="6" type="noConversion"/>
  </si>
  <si>
    <t>凭证号</t>
    <phoneticPr fontId="6" type="noConversion"/>
  </si>
  <si>
    <t>记    账    凭    证</t>
    <phoneticPr fontId="14" type="noConversion"/>
  </si>
  <si>
    <t xml:space="preserve"> 字第</t>
  </si>
  <si>
    <t>号</t>
  </si>
  <si>
    <t>摘             要</t>
  </si>
  <si>
    <t>借    方    金    额</t>
  </si>
  <si>
    <t>贷    方    金    额</t>
  </si>
  <si>
    <t>记账√</t>
  </si>
  <si>
    <t>总 账 科 目</t>
  </si>
  <si>
    <t>明 细 科 目</t>
  </si>
  <si>
    <t>附</t>
  </si>
  <si>
    <t>单</t>
  </si>
  <si>
    <t>据</t>
  </si>
  <si>
    <t>张</t>
  </si>
  <si>
    <t>合        计</t>
  </si>
  <si>
    <t>主管：</t>
  </si>
  <si>
    <t>记账：</t>
  </si>
  <si>
    <t>出纳：</t>
  </si>
  <si>
    <t>审核：</t>
  </si>
  <si>
    <t>制单：</t>
  </si>
  <si>
    <t>会      计      科      目</t>
    <phoneticPr fontId="1" type="noConversion"/>
  </si>
  <si>
    <t>注意：</t>
  </si>
  <si>
    <t>科目代码</t>
  </si>
  <si>
    <t>科目名称</t>
  </si>
  <si>
    <t>明细科目</t>
  </si>
  <si>
    <t>年初借方余额</t>
  </si>
  <si>
    <t>年初贷方余额</t>
  </si>
  <si>
    <t>1月借方发生额</t>
  </si>
  <si>
    <t>1月贷方发生额</t>
  </si>
  <si>
    <t>1月借方余额</t>
  </si>
  <si>
    <t>1月贷方余额</t>
  </si>
  <si>
    <t>2月借方发生额</t>
  </si>
  <si>
    <t>2月贷方发生额</t>
  </si>
  <si>
    <t>2月借方余额</t>
  </si>
  <si>
    <t>2月贷方余额</t>
  </si>
  <si>
    <t>3月借方发生额</t>
  </si>
  <si>
    <t>3月贷方发生额</t>
  </si>
  <si>
    <t>3月借方余额</t>
  </si>
  <si>
    <t>3月贷方余额</t>
  </si>
  <si>
    <t>4月借方发生额</t>
  </si>
  <si>
    <t>4月贷方发生额</t>
  </si>
  <si>
    <t>4月借方余额</t>
  </si>
  <si>
    <t>4月贷方余额</t>
  </si>
  <si>
    <t>5月借方发生额</t>
  </si>
  <si>
    <t>5月贷方发生额</t>
  </si>
  <si>
    <t>5月借方余额</t>
  </si>
  <si>
    <t>5月贷方余额</t>
  </si>
  <si>
    <t>6月借方发生额</t>
  </si>
  <si>
    <t>6月贷方发生额</t>
  </si>
  <si>
    <t>6月借方余额</t>
  </si>
  <si>
    <t>6月贷方余额</t>
  </si>
  <si>
    <t>7月借方发生额</t>
  </si>
  <si>
    <t>7月贷方发生额</t>
  </si>
  <si>
    <t>7月借方余额</t>
  </si>
  <si>
    <t>7月贷方余额</t>
  </si>
  <si>
    <t>8月借方发生额</t>
  </si>
  <si>
    <t>8月贷方发生额</t>
  </si>
  <si>
    <t>8月借方余额</t>
  </si>
  <si>
    <t>8月贷方余额</t>
  </si>
  <si>
    <t>9月借方发生额</t>
  </si>
  <si>
    <t>9月贷方发生额</t>
  </si>
  <si>
    <t>9月借方余额</t>
  </si>
  <si>
    <t>9月贷方余额</t>
  </si>
  <si>
    <t>10月借方发生额</t>
  </si>
  <si>
    <t>10月贷方发生额</t>
  </si>
  <si>
    <t>10月借方余额</t>
  </si>
  <si>
    <t>10月贷方余额</t>
  </si>
  <si>
    <t>11月借方发生额</t>
  </si>
  <si>
    <t>11月贷方发生额</t>
  </si>
  <si>
    <t>11月借方余额</t>
  </si>
  <si>
    <t>11月贷方余额</t>
  </si>
  <si>
    <t>12月借方发生额</t>
  </si>
  <si>
    <t>12月贷方发生额</t>
  </si>
  <si>
    <t>12月借方余额</t>
  </si>
  <si>
    <t>12月贷方余额</t>
  </si>
  <si>
    <t>合计</t>
  </si>
  <si>
    <t>待处理财产损益</t>
  </si>
  <si>
    <t>银行存款日记账</t>
    <phoneticPr fontId="1" type="noConversion"/>
  </si>
  <si>
    <t>编制单位：</t>
    <phoneticPr fontId="1" type="noConversion"/>
  </si>
  <si>
    <t>单位/元</t>
    <phoneticPr fontId="1" type="noConversion"/>
  </si>
  <si>
    <t>凭证</t>
    <phoneticPr fontId="1" type="noConversion"/>
  </si>
  <si>
    <t>摘要</t>
    <phoneticPr fontId="1" type="noConversion"/>
  </si>
  <si>
    <t>借方</t>
    <phoneticPr fontId="1" type="noConversion"/>
  </si>
  <si>
    <t>贷方</t>
    <phoneticPr fontId="1" type="noConversion"/>
  </si>
  <si>
    <t>借贷</t>
    <phoneticPr fontId="1" type="noConversion"/>
  </si>
  <si>
    <t>余额</t>
    <phoneticPr fontId="1" type="noConversion"/>
  </si>
  <si>
    <t>√</t>
    <phoneticPr fontId="1" type="noConversion"/>
  </si>
  <si>
    <t>月</t>
    <phoneticPr fontId="1" type="noConversion"/>
  </si>
  <si>
    <t>日</t>
    <phoneticPr fontId="1" type="noConversion"/>
  </si>
  <si>
    <t>字</t>
    <phoneticPr fontId="1" type="noConversion"/>
  </si>
  <si>
    <t>号</t>
    <phoneticPr fontId="1" type="noConversion"/>
  </si>
  <si>
    <t>20××1记22</t>
  </si>
  <si>
    <t>20××1记33</t>
  </si>
  <si>
    <t>20××1记52</t>
  </si>
  <si>
    <t>20××1记62</t>
  </si>
  <si>
    <t>20××1记72</t>
  </si>
  <si>
    <t>20××1记82</t>
  </si>
  <si>
    <t>20**</t>
    <phoneticPr fontId="6" type="noConversion"/>
  </si>
  <si>
    <t>√</t>
    <phoneticPr fontId="1" type="noConversion"/>
  </si>
  <si>
    <t>√</t>
    <phoneticPr fontId="1" type="noConversion"/>
  </si>
  <si>
    <t>科目余额表</t>
    <phoneticPr fontId="1" type="noConversion"/>
  </si>
  <si>
    <t>20XX</t>
    <phoneticPr fontId="1" type="noConversion"/>
  </si>
  <si>
    <t>年</t>
    <phoneticPr fontId="1" type="noConversion"/>
  </si>
  <si>
    <t>月</t>
    <phoneticPr fontId="1" type="noConversion"/>
  </si>
  <si>
    <t>顺序号</t>
    <phoneticPr fontId="1" type="noConversion"/>
  </si>
  <si>
    <t>科目编码</t>
    <phoneticPr fontId="1" type="noConversion"/>
  </si>
  <si>
    <t>总账科目</t>
    <phoneticPr fontId="1" type="noConversion"/>
  </si>
  <si>
    <t>期初余额</t>
    <phoneticPr fontId="1" type="noConversion"/>
  </si>
  <si>
    <t>借方</t>
    <phoneticPr fontId="1" type="noConversion"/>
  </si>
  <si>
    <t>贷方</t>
    <phoneticPr fontId="1" type="noConversion"/>
  </si>
  <si>
    <t>本期发生额</t>
    <phoneticPr fontId="1" type="noConversion"/>
  </si>
  <si>
    <t>期末余额</t>
    <phoneticPr fontId="1" type="noConversion"/>
  </si>
  <si>
    <t>员工编号</t>
    <phoneticPr fontId="1" type="noConversion"/>
  </si>
  <si>
    <t>姓名</t>
    <phoneticPr fontId="1" type="noConversion"/>
  </si>
  <si>
    <t>性别</t>
    <phoneticPr fontId="1" type="noConversion"/>
  </si>
  <si>
    <t>部门</t>
    <phoneticPr fontId="1" type="noConversion"/>
  </si>
  <si>
    <t>人员类别</t>
    <phoneticPr fontId="1" type="noConversion"/>
  </si>
  <si>
    <t>入职时间</t>
    <phoneticPr fontId="1" type="noConversion"/>
  </si>
  <si>
    <t>银行账号</t>
    <phoneticPr fontId="1" type="noConversion"/>
  </si>
  <si>
    <t>联系电话</t>
    <phoneticPr fontId="1" type="noConversion"/>
  </si>
  <si>
    <t>备注</t>
    <phoneticPr fontId="1" type="noConversion"/>
  </si>
  <si>
    <t>职工基本情况一览表</t>
    <phoneticPr fontId="1" type="noConversion"/>
  </si>
  <si>
    <t>男</t>
    <phoneticPr fontId="1" type="noConversion"/>
  </si>
  <si>
    <t>行政部</t>
    <phoneticPr fontId="1" type="noConversion"/>
  </si>
  <si>
    <t>行政人员</t>
    <phoneticPr fontId="1" type="noConversion"/>
  </si>
  <si>
    <t>曾小英</t>
    <phoneticPr fontId="1" type="noConversion"/>
  </si>
  <si>
    <t>行政人员</t>
    <phoneticPr fontId="1" type="noConversion"/>
  </si>
  <si>
    <t>6212262100001678261</t>
    <phoneticPr fontId="1" type="noConversion"/>
  </si>
  <si>
    <t>岺丹丹</t>
    <phoneticPr fontId="1" type="noConversion"/>
  </si>
  <si>
    <t>生产1部</t>
    <phoneticPr fontId="1" type="noConversion"/>
  </si>
  <si>
    <t>生产人员</t>
    <phoneticPr fontId="1" type="noConversion"/>
  </si>
  <si>
    <t>6212262100001678287</t>
    <phoneticPr fontId="1" type="noConversion"/>
  </si>
  <si>
    <t>闭慧芳</t>
    <phoneticPr fontId="1" type="noConversion"/>
  </si>
  <si>
    <t>女</t>
    <phoneticPr fontId="1" type="noConversion"/>
  </si>
  <si>
    <t>生产2部</t>
    <phoneticPr fontId="1" type="noConversion"/>
  </si>
  <si>
    <t>生产人员</t>
    <phoneticPr fontId="1" type="noConversion"/>
  </si>
  <si>
    <t>6212262100001678283</t>
    <phoneticPr fontId="1" type="noConversion"/>
  </si>
  <si>
    <t>邓丽娟</t>
    <phoneticPr fontId="1" type="noConversion"/>
  </si>
  <si>
    <t>销售部</t>
    <phoneticPr fontId="1" type="noConversion"/>
  </si>
  <si>
    <t>销售人员</t>
    <phoneticPr fontId="1" type="noConversion"/>
  </si>
  <si>
    <t>6212262100001678270</t>
    <phoneticPr fontId="1" type="noConversion"/>
  </si>
  <si>
    <t>何玲玲</t>
    <phoneticPr fontId="1" type="noConversion"/>
  </si>
  <si>
    <t>生产3部</t>
    <phoneticPr fontId="1" type="noConversion"/>
  </si>
  <si>
    <t>6212262100001678285</t>
    <phoneticPr fontId="1" type="noConversion"/>
  </si>
  <si>
    <t>何莎</t>
    <phoneticPr fontId="1" type="noConversion"/>
  </si>
  <si>
    <t>男</t>
    <phoneticPr fontId="1" type="noConversion"/>
  </si>
  <si>
    <t>生产2部</t>
    <phoneticPr fontId="1" type="noConversion"/>
  </si>
  <si>
    <t>6212262100001678288</t>
    <phoneticPr fontId="1" type="noConversion"/>
  </si>
  <si>
    <t>何雪丽</t>
    <phoneticPr fontId="1" type="noConversion"/>
  </si>
  <si>
    <t>行政部</t>
    <phoneticPr fontId="1" type="noConversion"/>
  </si>
  <si>
    <t>6212262100001678266</t>
    <phoneticPr fontId="1" type="noConversion"/>
  </si>
  <si>
    <t>黄芳萍</t>
    <phoneticPr fontId="1" type="noConversion"/>
  </si>
  <si>
    <t>6212262100001678262</t>
    <phoneticPr fontId="1" type="noConversion"/>
  </si>
  <si>
    <t>黄秋莹</t>
    <phoneticPr fontId="1" type="noConversion"/>
  </si>
  <si>
    <t>6212262100001678286</t>
    <phoneticPr fontId="1" type="noConversion"/>
  </si>
  <si>
    <t>黄焱</t>
    <phoneticPr fontId="1" type="noConversion"/>
  </si>
  <si>
    <t>6212262100001678282</t>
    <phoneticPr fontId="1" type="noConversion"/>
  </si>
  <si>
    <t>黄玉玲</t>
    <phoneticPr fontId="1" type="noConversion"/>
  </si>
  <si>
    <t>生产1部</t>
    <phoneticPr fontId="1" type="noConversion"/>
  </si>
  <si>
    <t>6212262100001678280</t>
    <phoneticPr fontId="1" type="noConversion"/>
  </si>
  <si>
    <t>李金娥</t>
    <phoneticPr fontId="1" type="noConversion"/>
  </si>
  <si>
    <t>6212262100001678284</t>
    <phoneticPr fontId="1" type="noConversion"/>
  </si>
  <si>
    <t>李思熠</t>
    <phoneticPr fontId="1" type="noConversion"/>
  </si>
  <si>
    <t>市场部</t>
    <phoneticPr fontId="1" type="noConversion"/>
  </si>
  <si>
    <t>采购人员</t>
    <phoneticPr fontId="1" type="noConversion"/>
  </si>
  <si>
    <t>6212262100001678276</t>
    <phoneticPr fontId="1" type="noConversion"/>
  </si>
  <si>
    <t>林小群</t>
    <phoneticPr fontId="1" type="noConversion"/>
  </si>
  <si>
    <t>6212262100001678281</t>
    <phoneticPr fontId="1" type="noConversion"/>
  </si>
  <si>
    <t>凌恒</t>
    <phoneticPr fontId="1" type="noConversion"/>
  </si>
  <si>
    <t>销售部</t>
    <phoneticPr fontId="1" type="noConversion"/>
  </si>
  <si>
    <t>6212262100001678274</t>
    <phoneticPr fontId="1" type="noConversion"/>
  </si>
  <si>
    <t>6212262100001678273</t>
    <phoneticPr fontId="1" type="noConversion"/>
  </si>
  <si>
    <t>凌玉梅</t>
    <phoneticPr fontId="1" type="noConversion"/>
  </si>
  <si>
    <t>刘珊凤</t>
    <phoneticPr fontId="1" type="noConversion"/>
  </si>
  <si>
    <t>财务室</t>
    <phoneticPr fontId="1" type="noConversion"/>
  </si>
  <si>
    <t>6212262100001678263</t>
    <phoneticPr fontId="1" type="noConversion"/>
  </si>
  <si>
    <t>刘艺恒</t>
    <phoneticPr fontId="1" type="noConversion"/>
  </si>
  <si>
    <t>6212262100001678272</t>
    <phoneticPr fontId="1" type="noConversion"/>
  </si>
  <si>
    <t>陆兰清</t>
    <phoneticPr fontId="1" type="noConversion"/>
  </si>
  <si>
    <t>财务室</t>
    <phoneticPr fontId="1" type="noConversion"/>
  </si>
  <si>
    <t>6212262100001678265</t>
    <phoneticPr fontId="1" type="noConversion"/>
  </si>
  <si>
    <t>陆晓景</t>
    <phoneticPr fontId="1" type="noConversion"/>
  </si>
  <si>
    <t>6212262100001678264</t>
    <phoneticPr fontId="1" type="noConversion"/>
  </si>
  <si>
    <t>马璇璇</t>
    <phoneticPr fontId="1" type="noConversion"/>
  </si>
  <si>
    <t>市场部</t>
    <phoneticPr fontId="1" type="noConversion"/>
  </si>
  <si>
    <t>采购人员</t>
    <phoneticPr fontId="1" type="noConversion"/>
  </si>
  <si>
    <t>6212262100001678277</t>
    <phoneticPr fontId="1" type="noConversion"/>
  </si>
  <si>
    <t>莫小园</t>
    <phoneticPr fontId="1" type="noConversion"/>
  </si>
  <si>
    <t>生产3部</t>
    <phoneticPr fontId="1" type="noConversion"/>
  </si>
  <si>
    <t>6212262100001678290</t>
    <phoneticPr fontId="1" type="noConversion"/>
  </si>
  <si>
    <t>倪明艳</t>
    <phoneticPr fontId="1" type="noConversion"/>
  </si>
  <si>
    <t>销售人员</t>
    <phoneticPr fontId="1" type="noConversion"/>
  </si>
  <si>
    <t>6212262100001678275</t>
    <phoneticPr fontId="1" type="noConversion"/>
  </si>
  <si>
    <t>潘春妮</t>
    <phoneticPr fontId="1" type="noConversion"/>
  </si>
  <si>
    <t>6212262100001678289</t>
    <phoneticPr fontId="1" type="noConversion"/>
  </si>
  <si>
    <t>涂婕</t>
    <phoneticPr fontId="1" type="noConversion"/>
  </si>
  <si>
    <t>6212262100001678279</t>
    <phoneticPr fontId="1" type="noConversion"/>
  </si>
  <si>
    <t>王笑</t>
    <phoneticPr fontId="1" type="noConversion"/>
  </si>
  <si>
    <t>6212262100001678267</t>
    <phoneticPr fontId="1" type="noConversion"/>
  </si>
  <si>
    <t>韦露婷</t>
    <phoneticPr fontId="1" type="noConversion"/>
  </si>
  <si>
    <t>女</t>
    <phoneticPr fontId="1" type="noConversion"/>
  </si>
  <si>
    <t>6212262100001678268</t>
    <phoneticPr fontId="1" type="noConversion"/>
  </si>
  <si>
    <t>韦巧</t>
    <phoneticPr fontId="1" type="noConversion"/>
  </si>
  <si>
    <t>谢小琼</t>
    <phoneticPr fontId="1" type="noConversion"/>
  </si>
  <si>
    <t>管理人员</t>
    <phoneticPr fontId="1" type="noConversion"/>
  </si>
  <si>
    <t>6212262100001678269</t>
    <phoneticPr fontId="1" type="noConversion"/>
  </si>
  <si>
    <t>6212262100001678278</t>
    <phoneticPr fontId="1" type="noConversion"/>
  </si>
  <si>
    <t>赵秋连</t>
    <phoneticPr fontId="1" type="noConversion"/>
  </si>
  <si>
    <t>6212262100001678271</t>
    <phoneticPr fontId="1" type="noConversion"/>
  </si>
  <si>
    <t>职工基本工资表</t>
    <phoneticPr fontId="1" type="noConversion"/>
  </si>
  <si>
    <t>基本工资</t>
    <phoneticPr fontId="1" type="noConversion"/>
  </si>
  <si>
    <t>岗位津贴</t>
    <phoneticPr fontId="1" type="noConversion"/>
  </si>
  <si>
    <t>合计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</si>
  <si>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</t>
    <phoneticPr fontId="1" type="noConversion"/>
  </si>
  <si>
    <t>职工考勤记录表</t>
    <phoneticPr fontId="1" type="noConversion"/>
  </si>
  <si>
    <t>病假天数</t>
    <phoneticPr fontId="1" type="noConversion"/>
  </si>
  <si>
    <t>病假扣款金额</t>
    <phoneticPr fontId="1" type="noConversion"/>
  </si>
  <si>
    <t>事假天数</t>
    <phoneticPr fontId="1" type="noConversion"/>
  </si>
  <si>
    <t>事假扣款金额</t>
    <phoneticPr fontId="1" type="noConversion"/>
  </si>
  <si>
    <t>请假扣款小计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</si>
</sst>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¥&quot;#,##0.00;&quot;¥&quot;\-#,##0.00"/>
    <numFmt numFmtId="43" formatCode="_ * #,##0.00_ ;_ * \-#,##0.00_ ;_ * &quot;-&quot;??_ ;_ @_ "/>
    <numFmt numFmtId="176" formatCode="#,##0.00_);[Red]\(#,##0.00\)"/>
    <numFmt numFmtId="177" formatCode="0_);[Red]\(0\)"/>
    <numFmt numFmtId="178" formatCode="yyyy&quot;年&quot;m&quot;月&quot;d&quot;日&quot;;@"/>
  </numFmts>
  <fonts count="2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微软雅黑"/>
      <family val="2"/>
      <charset val="134"/>
    </font>
    <font>
      <sz val="12"/>
      <color indexed="1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6"/>
      <name val="微软雅黑"/>
      <family val="2"/>
      <charset val="134"/>
    </font>
    <font>
      <b/>
      <sz val="14"/>
      <name val="微软雅黑"/>
      <family val="2"/>
      <charset val="134"/>
    </font>
    <font>
      <b/>
      <sz val="12"/>
      <color indexed="12"/>
      <name val="微软雅黑"/>
      <family val="2"/>
      <charset val="134"/>
    </font>
    <font>
      <b/>
      <sz val="14"/>
      <color indexed="12"/>
      <name val="微软雅黑"/>
      <family val="2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u val="double"/>
      <sz val="20"/>
      <color indexed="48"/>
      <name val="微软雅黑"/>
      <family val="2"/>
      <charset val="134"/>
    </font>
    <font>
      <sz val="9"/>
      <name val="宋体"/>
      <family val="3"/>
      <charset val="134"/>
    </font>
    <font>
      <sz val="10"/>
      <color indexed="21"/>
      <name val="微软雅黑"/>
      <family val="2"/>
      <charset val="134"/>
    </font>
    <font>
      <sz val="10"/>
      <color indexed="48"/>
      <name val="微软雅黑"/>
      <family val="2"/>
      <charset val="134"/>
    </font>
    <font>
      <sz val="10"/>
      <color indexed="1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等线"/>
      <family val="2"/>
      <charset val="134"/>
      <scheme val="minor"/>
    </font>
    <font>
      <sz val="10"/>
      <color theme="1"/>
      <name val="微软雅黑"/>
      <family val="2"/>
      <charset val="134"/>
    </font>
    <font>
      <sz val="14"/>
      <color indexed="10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  <font>
      <sz val="10.5"/>
      <name val="微软雅黑"/>
      <family val="2"/>
      <charset val="134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b/>
      <sz val="2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48"/>
      </bottom>
      <diagonal/>
    </border>
    <border>
      <left style="thin">
        <color indexed="48"/>
      </left>
      <right/>
      <top style="thin">
        <color indexed="48"/>
      </top>
      <bottom/>
      <diagonal/>
    </border>
    <border>
      <left/>
      <right/>
      <top style="thin">
        <color indexed="48"/>
      </top>
      <bottom/>
      <diagonal/>
    </border>
    <border>
      <left/>
      <right style="hair">
        <color indexed="48"/>
      </right>
      <top style="thin">
        <color indexed="48"/>
      </top>
      <bottom/>
      <diagonal/>
    </border>
    <border>
      <left style="hair">
        <color indexed="48"/>
      </left>
      <right/>
      <top style="thin">
        <color indexed="48"/>
      </top>
      <bottom style="hair">
        <color indexed="48"/>
      </bottom>
      <diagonal/>
    </border>
    <border>
      <left/>
      <right style="hair">
        <color indexed="48"/>
      </right>
      <top style="thin">
        <color indexed="48"/>
      </top>
      <bottom style="hair">
        <color indexed="48"/>
      </bottom>
      <diagonal/>
    </border>
    <border>
      <left style="hair">
        <color indexed="48"/>
      </left>
      <right/>
      <top style="thin">
        <color indexed="48"/>
      </top>
      <bottom/>
      <diagonal/>
    </border>
    <border>
      <left style="hair">
        <color indexed="48"/>
      </left>
      <right style="thin">
        <color indexed="48"/>
      </right>
      <top style="thin">
        <color indexed="48"/>
      </top>
      <bottom/>
      <diagonal/>
    </border>
    <border>
      <left style="thin">
        <color indexed="48"/>
      </left>
      <right/>
      <top/>
      <bottom style="hair">
        <color indexed="48"/>
      </bottom>
      <diagonal/>
    </border>
    <border>
      <left/>
      <right/>
      <top/>
      <bottom style="hair">
        <color indexed="48"/>
      </bottom>
      <diagonal/>
    </border>
    <border>
      <left/>
      <right style="hair">
        <color indexed="48"/>
      </right>
      <top/>
      <bottom style="hair">
        <color indexed="48"/>
      </bottom>
      <diagonal/>
    </border>
    <border>
      <left style="hair">
        <color indexed="48"/>
      </left>
      <right style="hair">
        <color indexed="48"/>
      </right>
      <top style="hair">
        <color indexed="48"/>
      </top>
      <bottom style="hair">
        <color indexed="48"/>
      </bottom>
      <diagonal/>
    </border>
    <border>
      <left style="hair">
        <color indexed="48"/>
      </left>
      <right/>
      <top/>
      <bottom style="hair">
        <color indexed="48"/>
      </bottom>
      <diagonal/>
    </border>
    <border>
      <left style="hair">
        <color indexed="48"/>
      </left>
      <right style="thin">
        <color indexed="48"/>
      </right>
      <top/>
      <bottom style="hair">
        <color indexed="48"/>
      </bottom>
      <diagonal/>
    </border>
    <border>
      <left style="thin">
        <color indexed="48"/>
      </left>
      <right/>
      <top style="hair">
        <color indexed="48"/>
      </top>
      <bottom style="hair">
        <color indexed="48"/>
      </bottom>
      <diagonal/>
    </border>
    <border>
      <left/>
      <right/>
      <top style="hair">
        <color indexed="48"/>
      </top>
      <bottom style="hair">
        <color indexed="48"/>
      </bottom>
      <diagonal/>
    </border>
    <border>
      <left/>
      <right style="hair">
        <color indexed="48"/>
      </right>
      <top style="hair">
        <color indexed="48"/>
      </top>
      <bottom style="hair">
        <color indexed="48"/>
      </bottom>
      <diagonal/>
    </border>
    <border>
      <left style="hair">
        <color indexed="48"/>
      </left>
      <right/>
      <top style="hair">
        <color indexed="48"/>
      </top>
      <bottom style="hair">
        <color indexed="48"/>
      </bottom>
      <diagonal/>
    </border>
    <border>
      <left style="hair">
        <color indexed="48"/>
      </left>
      <right style="thin">
        <color indexed="48"/>
      </right>
      <top style="hair">
        <color indexed="48"/>
      </top>
      <bottom style="hair">
        <color theme="3" tint="0.39997558519241921"/>
      </bottom>
      <diagonal/>
    </border>
    <border>
      <left style="hair">
        <color indexed="48"/>
      </left>
      <right style="thin">
        <color indexed="48"/>
      </right>
      <top/>
      <bottom/>
      <diagonal/>
    </border>
    <border>
      <left style="hair">
        <color indexed="48"/>
      </left>
      <right style="thin">
        <color indexed="48"/>
      </right>
      <top style="hair">
        <color theme="3" tint="0.39997558519241921"/>
      </top>
      <bottom/>
      <diagonal/>
    </border>
    <border>
      <left style="thin">
        <color indexed="12"/>
      </left>
      <right/>
      <top style="hair">
        <color indexed="48"/>
      </top>
      <bottom style="thin">
        <color indexed="12"/>
      </bottom>
      <diagonal/>
    </border>
    <border>
      <left/>
      <right/>
      <top style="hair">
        <color indexed="48"/>
      </top>
      <bottom style="thin">
        <color indexed="12"/>
      </bottom>
      <diagonal/>
    </border>
    <border>
      <left/>
      <right style="hair">
        <color indexed="12"/>
      </right>
      <top style="hair">
        <color indexed="48"/>
      </top>
      <bottom style="thin">
        <color indexed="12"/>
      </bottom>
      <diagonal/>
    </border>
    <border>
      <left style="hair">
        <color indexed="12"/>
      </left>
      <right/>
      <top style="hair">
        <color indexed="48"/>
      </top>
      <bottom style="thin">
        <color indexed="48"/>
      </bottom>
      <diagonal/>
    </border>
    <border>
      <left/>
      <right style="hair">
        <color indexed="48"/>
      </right>
      <top style="hair">
        <color indexed="48"/>
      </top>
      <bottom style="thin">
        <color indexed="48"/>
      </bottom>
      <diagonal/>
    </border>
    <border>
      <left style="hair">
        <color indexed="48"/>
      </left>
      <right/>
      <top style="hair">
        <color indexed="48"/>
      </top>
      <bottom style="thin">
        <color indexed="48"/>
      </bottom>
      <diagonal/>
    </border>
    <border>
      <left/>
      <right/>
      <top style="hair">
        <color indexed="48"/>
      </top>
      <bottom style="thin">
        <color indexed="48"/>
      </bottom>
      <diagonal/>
    </border>
    <border>
      <left style="hair">
        <color indexed="48"/>
      </left>
      <right style="thin">
        <color indexed="48"/>
      </right>
      <top style="hair">
        <color theme="3" tint="0.39997558519241921"/>
      </top>
      <bottom style="thin">
        <color indexed="4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right" vertical="center"/>
      <protection hidden="1"/>
    </xf>
    <xf numFmtId="176" fontId="8" fillId="3" borderId="0" xfId="0" applyNumberFormat="1" applyFont="1" applyFill="1" applyAlignment="1" applyProtection="1">
      <alignment horizontal="center" vertical="center"/>
      <protection hidden="1"/>
    </xf>
    <xf numFmtId="0" fontId="9" fillId="3" borderId="0" xfId="0" applyFont="1" applyFill="1" applyAlignment="1" applyProtection="1">
      <alignment vertical="center" wrapText="1"/>
      <protection locked="0"/>
    </xf>
    <xf numFmtId="177" fontId="10" fillId="4" borderId="0" xfId="0" applyNumberFormat="1" applyFont="1" applyFill="1" applyAlignment="1" applyProtection="1">
      <alignment vertical="center"/>
      <protection locked="0"/>
    </xf>
    <xf numFmtId="177" fontId="9" fillId="4" borderId="0" xfId="0" applyNumberFormat="1" applyFont="1" applyFill="1" applyAlignment="1" applyProtection="1">
      <alignment vertical="center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0" fillId="0" borderId="0" xfId="0" applyAlignment="1"/>
    <xf numFmtId="0" fontId="12" fillId="0" borderId="0" xfId="0" applyFont="1" applyAlignment="1" applyProtection="1">
      <alignment horizontal="center" vertical="center"/>
      <protection locked="0"/>
    </xf>
    <xf numFmtId="0" fontId="12" fillId="5" borderId="0" xfId="0" applyFont="1" applyFill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vertical="center"/>
      <protection locked="0"/>
    </xf>
    <xf numFmtId="177" fontId="15" fillId="0" borderId="0" xfId="0" applyNumberFormat="1" applyFont="1" applyAlignment="1" applyProtection="1">
      <alignment horizontal="right" vertical="center"/>
      <protection locked="0"/>
    </xf>
    <xf numFmtId="0" fontId="16" fillId="0" borderId="0" xfId="0" applyFont="1" applyAlignment="1" applyProtection="1">
      <alignment horizontal="center" vertical="center"/>
      <protection hidden="1"/>
    </xf>
    <xf numFmtId="177" fontId="11" fillId="0" borderId="0" xfId="0" applyNumberFormat="1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vertical="center"/>
      <protection hidden="1"/>
    </xf>
    <xf numFmtId="0" fontId="17" fillId="5" borderId="0" xfId="0" applyFont="1" applyFill="1" applyAlignment="1" applyProtection="1">
      <alignment horizontal="right" vertical="center"/>
      <protection locked="0"/>
    </xf>
    <xf numFmtId="0" fontId="17" fillId="5" borderId="0" xfId="0" applyFont="1" applyFill="1" applyAlignment="1" applyProtection="1">
      <alignment horizontal="center" vertical="center" textRotation="255"/>
      <protection locked="0"/>
    </xf>
    <xf numFmtId="0" fontId="16" fillId="0" borderId="13" xfId="0" applyFont="1" applyBorder="1" applyAlignment="1" applyProtection="1">
      <alignment horizontal="center" vertical="center"/>
      <protection hidden="1"/>
    </xf>
    <xf numFmtId="0" fontId="11" fillId="0" borderId="13" xfId="0" applyFont="1" applyBorder="1" applyAlignment="1">
      <alignment vertical="center" shrinkToFit="1"/>
    </xf>
    <xf numFmtId="0" fontId="11" fillId="0" borderId="13" xfId="0" applyFont="1" applyBorder="1" applyAlignment="1" applyProtection="1">
      <alignment horizontal="center" vertical="center" shrinkToFit="1"/>
      <protection locked="0"/>
    </xf>
    <xf numFmtId="0" fontId="11" fillId="5" borderId="20" xfId="0" applyFont="1" applyFill="1" applyBorder="1" applyAlignment="1" applyProtection="1">
      <alignment horizontal="center" vertical="center"/>
      <protection locked="0"/>
    </xf>
    <xf numFmtId="0" fontId="16" fillId="5" borderId="0" xfId="0" applyFont="1" applyFill="1" applyAlignment="1" applyProtection="1">
      <alignment horizontal="center" vertical="center"/>
      <protection hidden="1"/>
    </xf>
    <xf numFmtId="0" fontId="18" fillId="3" borderId="0" xfId="0" applyFont="1" applyFill="1" applyAlignment="1" applyProtection="1">
      <alignment horizontal="center" vertical="center"/>
      <protection locked="0"/>
    </xf>
    <xf numFmtId="0" fontId="11" fillId="5" borderId="21" xfId="0" applyFont="1" applyFill="1" applyBorder="1" applyAlignment="1" applyProtection="1">
      <alignment horizontal="center" vertical="center"/>
      <protection locked="0"/>
    </xf>
    <xf numFmtId="0" fontId="11" fillId="5" borderId="22" xfId="0" applyFont="1" applyFill="1" applyBorder="1" applyAlignment="1" applyProtection="1">
      <alignment horizontal="center" vertical="center"/>
      <protection locked="0"/>
    </xf>
    <xf numFmtId="0" fontId="11" fillId="5" borderId="0" xfId="0" applyFont="1" applyFill="1" applyAlignment="1" applyProtection="1">
      <alignment horizontal="center" vertical="center"/>
      <protection locked="0"/>
    </xf>
    <xf numFmtId="0" fontId="11" fillId="5" borderId="30" xfId="0" applyFont="1" applyFill="1" applyBorder="1" applyAlignment="1" applyProtection="1">
      <alignment horizontal="center" vertical="center"/>
      <protection locked="0"/>
    </xf>
    <xf numFmtId="0" fontId="16" fillId="5" borderId="0" xfId="0" applyFont="1" applyFill="1" applyAlignment="1" applyProtection="1">
      <alignment vertical="center"/>
      <protection hidden="1"/>
    </xf>
    <xf numFmtId="0" fontId="11" fillId="5" borderId="0" xfId="0" applyFont="1" applyFill="1" applyAlignme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1" fillId="3" borderId="0" xfId="0" applyFont="1" applyFill="1" applyAlignment="1" applyProtection="1">
      <alignment vertical="center"/>
      <protection locked="0"/>
    </xf>
    <xf numFmtId="0" fontId="0" fillId="0" borderId="0" xfId="0" applyBorder="1">
      <alignment vertical="center"/>
    </xf>
    <xf numFmtId="0" fontId="21" fillId="3" borderId="31" xfId="0" applyFont="1" applyFill="1" applyBorder="1" applyAlignment="1" applyProtection="1">
      <alignment horizontal="center" vertical="center"/>
      <protection hidden="1"/>
    </xf>
    <xf numFmtId="0" fontId="21" fillId="3" borderId="31" xfId="0" applyFont="1" applyFill="1" applyBorder="1" applyAlignment="1" applyProtection="1">
      <alignment vertical="center"/>
      <protection hidden="1"/>
    </xf>
    <xf numFmtId="0" fontId="4" fillId="0" borderId="0" xfId="0" applyFont="1" applyAlignment="1">
      <alignment vertical="center"/>
    </xf>
    <xf numFmtId="49" fontId="22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43" fontId="22" fillId="0" borderId="1" xfId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3" fontId="24" fillId="0" borderId="1" xfId="1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43" fontId="20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5" borderId="4" xfId="0" applyFont="1" applyFill="1" applyBorder="1" applyAlignment="1" applyProtection="1">
      <alignment horizontal="center" vertical="center"/>
      <protection locked="0"/>
    </xf>
    <xf numFmtId="0" fontId="11" fillId="0" borderId="16" xfId="0" applyFont="1" applyBorder="1" applyAlignment="1">
      <alignment vertical="center" shrinkToFit="1"/>
    </xf>
    <xf numFmtId="0" fontId="11" fillId="0" borderId="17" xfId="0" applyFont="1" applyBorder="1" applyAlignment="1">
      <alignment vertical="center" shrinkToFit="1"/>
    </xf>
    <xf numFmtId="0" fontId="11" fillId="0" borderId="18" xfId="0" applyFont="1" applyBorder="1" applyAlignment="1">
      <alignment vertical="center" shrinkToFit="1"/>
    </xf>
    <xf numFmtId="4" fontId="11" fillId="0" borderId="19" xfId="0" applyNumberFormat="1" applyFont="1" applyBorder="1" applyAlignment="1" applyProtection="1">
      <alignment horizontal="right" vertical="center" shrinkToFit="1"/>
      <protection locked="0"/>
    </xf>
    <xf numFmtId="4" fontId="11" fillId="0" borderId="18" xfId="0" applyNumberFormat="1" applyFont="1" applyBorder="1" applyAlignment="1" applyProtection="1">
      <alignment horizontal="right" vertical="center" shrinkToFit="1"/>
      <protection locked="0"/>
    </xf>
    <xf numFmtId="4" fontId="11" fillId="0" borderId="17" xfId="0" applyNumberFormat="1" applyFont="1" applyBorder="1" applyAlignment="1" applyProtection="1">
      <alignment horizontal="right" vertical="center" shrinkToFit="1"/>
      <protection locked="0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7" fontId="11" fillId="0" borderId="26" xfId="0" applyNumberFormat="1" applyFont="1" applyBorder="1" applyAlignment="1" applyProtection="1">
      <alignment horizontal="right" vertical="center"/>
      <protection hidden="1"/>
    </xf>
    <xf numFmtId="7" fontId="11" fillId="0" borderId="27" xfId="0" applyNumberFormat="1" applyFont="1" applyBorder="1" applyAlignment="1" applyProtection="1">
      <alignment horizontal="right" vertical="center"/>
      <protection hidden="1"/>
    </xf>
    <xf numFmtId="7" fontId="11" fillId="0" borderId="28" xfId="0" applyNumberFormat="1" applyFont="1" applyBorder="1" applyAlignment="1" applyProtection="1">
      <alignment horizontal="right" vertical="center"/>
      <protection hidden="1"/>
    </xf>
    <xf numFmtId="7" fontId="11" fillId="0" borderId="29" xfId="0" applyNumberFormat="1" applyFont="1" applyBorder="1" applyAlignment="1" applyProtection="1">
      <alignment horizontal="right" vertical="center"/>
      <protection hidden="1"/>
    </xf>
    <xf numFmtId="0" fontId="5" fillId="3" borderId="0" xfId="0" applyFont="1" applyFill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178" fontId="11" fillId="0" borderId="2" xfId="0" applyNumberFormat="1" applyFont="1" applyBorder="1" applyAlignment="1" applyProtection="1">
      <alignment horizontal="center" vertical="center" shrinkToFit="1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5" xfId="0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0" fontId="16" fillId="0" borderId="11" xfId="0" applyFon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6" fillId="0" borderId="8" xfId="0" applyFont="1" applyBorder="1" applyAlignment="1" applyProtection="1">
      <alignment horizontal="center" vertical="center"/>
      <protection hidden="1"/>
    </xf>
    <xf numFmtId="0" fontId="16" fillId="0" borderId="14" xfId="0" applyFont="1" applyBorder="1" applyAlignment="1" applyProtection="1">
      <alignment horizontal="center" vertical="center"/>
      <protection hidden="1"/>
    </xf>
    <xf numFmtId="0" fontId="16" fillId="0" borderId="9" xfId="0" applyFont="1" applyBorder="1" applyAlignment="1" applyProtection="1">
      <alignment horizontal="center" vertical="center" textRotation="255"/>
      <protection hidden="1"/>
    </xf>
    <xf numFmtId="0" fontId="16" fillId="0" borderId="15" xfId="0" applyFont="1" applyBorder="1" applyAlignment="1" applyProtection="1">
      <alignment horizontal="center" vertical="center" textRotation="255"/>
      <protection hidden="1"/>
    </xf>
    <xf numFmtId="0" fontId="0" fillId="0" borderId="31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1" fillId="3" borderId="31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5"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  <border>
        <left style="thin">
          <color indexed="48"/>
        </left>
        <right style="thin">
          <color indexed="9"/>
        </right>
        <top style="hair">
          <color indexed="48"/>
        </top>
        <bottom style="thin">
          <color indexed="48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iang/Desktop/EXCEL&#25945;&#23398;/Excel&#21508;&#27169;&#22359;&#34920;&#26684;/&#27169;&#22359;2&#25968;&#25454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会计凭证封面"/>
      <sheetName val="会计科目表"/>
      <sheetName val="记账凭证簿"/>
      <sheetName val="凭证查询打印"/>
      <sheetName val="银行存款日记账"/>
      <sheetName val="科目余额表查询"/>
      <sheetName val="资产负债表"/>
      <sheetName val="利润表"/>
      <sheetName val="现金流量表主表"/>
      <sheetName val="期初余额及发生额"/>
      <sheetName val="模块测试资料"/>
    </sheetNames>
    <sheetDataSet>
      <sheetData sheetId="0" refreshError="1"/>
      <sheetData sheetId="1" refreshError="1"/>
      <sheetData sheetId="2" refreshError="1">
        <row r="1">
          <cell r="E1">
            <v>4</v>
          </cell>
          <cell r="J1">
            <v>9</v>
          </cell>
        </row>
        <row r="2">
          <cell r="E2" t="str">
            <v>月</v>
          </cell>
          <cell r="J2" t="str">
            <v>总账科目</v>
          </cell>
          <cell r="L2" t="str">
            <v>借方金额</v>
          </cell>
          <cell r="M2" t="str">
            <v>贷方金额</v>
          </cell>
        </row>
        <row r="3">
          <cell r="E3">
            <v>1</v>
          </cell>
          <cell r="J3" t="str">
            <v>库存现金</v>
          </cell>
          <cell r="L3">
            <v>2500</v>
          </cell>
        </row>
        <row r="4">
          <cell r="E4">
            <v>1</v>
          </cell>
          <cell r="J4" t="str">
            <v>银行存款</v>
          </cell>
          <cell r="M4">
            <v>2500</v>
          </cell>
        </row>
        <row r="5">
          <cell r="E5">
            <v>1</v>
          </cell>
          <cell r="J5" t="str">
            <v>应收账款</v>
          </cell>
          <cell r="L5">
            <v>22600</v>
          </cell>
        </row>
        <row r="6">
          <cell r="E6">
            <v>1</v>
          </cell>
          <cell r="J6" t="str">
            <v>主营业务收入</v>
          </cell>
          <cell r="M6">
            <v>20000</v>
          </cell>
        </row>
        <row r="7">
          <cell r="E7">
            <v>1</v>
          </cell>
          <cell r="J7" t="str">
            <v>应交税费</v>
          </cell>
          <cell r="M7">
            <v>2600</v>
          </cell>
        </row>
        <row r="8">
          <cell r="E8">
            <v>1</v>
          </cell>
          <cell r="J8" t="str">
            <v>原材料</v>
          </cell>
          <cell r="L8">
            <v>12000</v>
          </cell>
        </row>
        <row r="9">
          <cell r="E9">
            <v>1</v>
          </cell>
          <cell r="J9" t="str">
            <v>应交税费</v>
          </cell>
          <cell r="L9">
            <v>1560</v>
          </cell>
        </row>
        <row r="10">
          <cell r="E10">
            <v>1</v>
          </cell>
          <cell r="J10" t="str">
            <v>银行存款</v>
          </cell>
          <cell r="M10">
            <v>13560</v>
          </cell>
        </row>
        <row r="11">
          <cell r="E11">
            <v>1</v>
          </cell>
          <cell r="J11" t="str">
            <v>管理费用</v>
          </cell>
          <cell r="L11">
            <v>500</v>
          </cell>
        </row>
        <row r="12">
          <cell r="E12">
            <v>1</v>
          </cell>
          <cell r="J12" t="str">
            <v>库存现金</v>
          </cell>
          <cell r="M12">
            <v>500</v>
          </cell>
        </row>
        <row r="13">
          <cell r="E13">
            <v>1</v>
          </cell>
          <cell r="J13" t="str">
            <v>应收账款</v>
          </cell>
          <cell r="M13">
            <v>22600</v>
          </cell>
        </row>
        <row r="14">
          <cell r="E14">
            <v>1</v>
          </cell>
          <cell r="J14" t="str">
            <v>银行存款</v>
          </cell>
          <cell r="L14">
            <v>22600</v>
          </cell>
        </row>
        <row r="15">
          <cell r="E15">
            <v>1</v>
          </cell>
          <cell r="J15" t="str">
            <v>应付职工薪酬</v>
          </cell>
          <cell r="L15">
            <v>16500</v>
          </cell>
        </row>
        <row r="16">
          <cell r="E16">
            <v>1</v>
          </cell>
          <cell r="J16" t="str">
            <v>银行存款</v>
          </cell>
          <cell r="M16">
            <v>16500</v>
          </cell>
        </row>
        <row r="17">
          <cell r="E17">
            <v>1</v>
          </cell>
          <cell r="J17" t="str">
            <v>无形资产</v>
          </cell>
          <cell r="L17">
            <v>12000</v>
          </cell>
        </row>
        <row r="18">
          <cell r="E18">
            <v>1</v>
          </cell>
          <cell r="J18" t="str">
            <v>银行存款</v>
          </cell>
          <cell r="M18">
            <v>12000</v>
          </cell>
        </row>
        <row r="19">
          <cell r="E19">
            <v>1</v>
          </cell>
          <cell r="J19" t="str">
            <v>财务费用</v>
          </cell>
          <cell r="M19">
            <v>50</v>
          </cell>
        </row>
        <row r="20">
          <cell r="E20">
            <v>1</v>
          </cell>
          <cell r="J20" t="str">
            <v>银行存款</v>
          </cell>
          <cell r="L20">
            <v>50</v>
          </cell>
        </row>
        <row r="21">
          <cell r="E21">
            <v>1</v>
          </cell>
          <cell r="J21" t="str">
            <v>主营业务成本</v>
          </cell>
          <cell r="L21">
            <v>13000</v>
          </cell>
        </row>
        <row r="22">
          <cell r="E22">
            <v>1</v>
          </cell>
          <cell r="J22" t="str">
            <v>库存商品</v>
          </cell>
          <cell r="M22">
            <v>13000</v>
          </cell>
        </row>
        <row r="23">
          <cell r="E23">
            <v>1</v>
          </cell>
          <cell r="J23" t="str">
            <v>应交税费</v>
          </cell>
          <cell r="L23">
            <v>1040</v>
          </cell>
        </row>
        <row r="24">
          <cell r="E24">
            <v>1</v>
          </cell>
          <cell r="J24" t="str">
            <v>应交税费</v>
          </cell>
          <cell r="M24">
            <v>1040</v>
          </cell>
        </row>
        <row r="25">
          <cell r="E25">
            <v>1</v>
          </cell>
          <cell r="J25" t="str">
            <v>主营业务收入</v>
          </cell>
          <cell r="L25">
            <v>20000</v>
          </cell>
        </row>
        <row r="26">
          <cell r="E26">
            <v>1</v>
          </cell>
          <cell r="J26" t="str">
            <v>主营业务成本</v>
          </cell>
          <cell r="M26">
            <v>13000</v>
          </cell>
        </row>
        <row r="27">
          <cell r="E27">
            <v>1</v>
          </cell>
          <cell r="J27" t="str">
            <v>管理费用</v>
          </cell>
          <cell r="M27">
            <v>500</v>
          </cell>
        </row>
        <row r="28">
          <cell r="E28">
            <v>1</v>
          </cell>
          <cell r="J28" t="str">
            <v>财务费用</v>
          </cell>
          <cell r="L28">
            <v>50</v>
          </cell>
        </row>
        <row r="29">
          <cell r="E29">
            <v>1</v>
          </cell>
          <cell r="J29" t="str">
            <v>本年利润</v>
          </cell>
          <cell r="M29">
            <v>6550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workbookViewId="0">
      <selection activeCell="D21" sqref="D21"/>
    </sheetView>
  </sheetViews>
  <sheetFormatPr defaultRowHeight="14.25" x14ac:dyDescent="0.2"/>
  <cols>
    <col min="2" max="2" width="15.625" customWidth="1"/>
  </cols>
  <sheetData>
    <row r="2" spans="2:10" x14ac:dyDescent="0.2">
      <c r="B2" s="60" t="s">
        <v>25</v>
      </c>
      <c r="C2" s="61"/>
      <c r="D2" s="61"/>
      <c r="E2" s="61"/>
      <c r="F2" s="61"/>
      <c r="G2" s="61"/>
      <c r="H2" s="61"/>
      <c r="I2" s="61"/>
      <c r="J2" s="61"/>
    </row>
    <row r="3" spans="2:10" x14ac:dyDescent="0.2">
      <c r="B3" s="61"/>
      <c r="C3" s="61"/>
      <c r="D3" s="61"/>
      <c r="E3" s="61"/>
      <c r="F3" s="61"/>
      <c r="G3" s="61"/>
      <c r="H3" s="61"/>
      <c r="I3" s="61"/>
      <c r="J3" s="61"/>
    </row>
    <row r="4" spans="2:10" ht="35.1" customHeight="1" x14ac:dyDescent="0.2">
      <c r="B4" s="1" t="s">
        <v>0</v>
      </c>
      <c r="C4" s="61"/>
      <c r="D4" s="61"/>
      <c r="E4" s="61"/>
      <c r="F4" s="61"/>
      <c r="G4" s="61"/>
      <c r="H4" s="61"/>
      <c r="I4" s="61"/>
      <c r="J4" s="61"/>
    </row>
    <row r="5" spans="2:10" ht="35.1" customHeight="1" x14ac:dyDescent="0.2">
      <c r="B5" s="1" t="s">
        <v>1</v>
      </c>
      <c r="C5" s="2" t="s">
        <v>26</v>
      </c>
      <c r="D5" s="1" t="s">
        <v>7</v>
      </c>
      <c r="E5" s="2" t="s">
        <v>26</v>
      </c>
      <c r="F5" s="1" t="s">
        <v>8</v>
      </c>
      <c r="G5" s="2" t="s">
        <v>26</v>
      </c>
      <c r="H5" s="1" t="s">
        <v>9</v>
      </c>
      <c r="I5" s="2" t="s">
        <v>26</v>
      </c>
      <c r="J5" s="1" t="s">
        <v>10</v>
      </c>
    </row>
    <row r="6" spans="2:10" ht="35.1" customHeight="1" x14ac:dyDescent="0.2">
      <c r="B6" s="1" t="s">
        <v>2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12</v>
      </c>
      <c r="I6" s="1" t="s">
        <v>13</v>
      </c>
      <c r="J6" s="1" t="s">
        <v>14</v>
      </c>
    </row>
    <row r="7" spans="2:10" ht="35.1" customHeight="1" x14ac:dyDescent="0.2">
      <c r="B7" s="1" t="s">
        <v>3</v>
      </c>
      <c r="C7" s="1" t="s">
        <v>19</v>
      </c>
      <c r="D7" s="1"/>
      <c r="E7" s="1" t="s">
        <v>17</v>
      </c>
      <c r="F7" s="1"/>
      <c r="G7" s="1" t="s">
        <v>18</v>
      </c>
      <c r="H7" s="1"/>
      <c r="I7" s="1" t="s">
        <v>17</v>
      </c>
      <c r="J7" s="1"/>
    </row>
    <row r="8" spans="2:10" ht="35.1" customHeight="1" x14ac:dyDescent="0.2">
      <c r="B8" s="1" t="s">
        <v>4</v>
      </c>
      <c r="C8" s="1" t="s">
        <v>20</v>
      </c>
      <c r="D8" s="1"/>
      <c r="E8" s="1" t="s">
        <v>21</v>
      </c>
      <c r="F8" s="1"/>
      <c r="G8" s="1" t="s">
        <v>16</v>
      </c>
      <c r="H8" s="1" t="s">
        <v>22</v>
      </c>
      <c r="I8" s="1"/>
      <c r="J8" s="1" t="s">
        <v>16</v>
      </c>
    </row>
    <row r="9" spans="2:10" ht="35.1" customHeight="1" x14ac:dyDescent="0.2">
      <c r="B9" s="1" t="s">
        <v>5</v>
      </c>
      <c r="C9" s="1"/>
      <c r="D9" s="1"/>
      <c r="E9" s="1"/>
      <c r="F9" s="1"/>
      <c r="G9" s="1" t="s">
        <v>23</v>
      </c>
      <c r="H9" s="1"/>
      <c r="I9" s="1"/>
      <c r="J9" s="1"/>
    </row>
    <row r="10" spans="2:10" ht="35.1" customHeight="1" x14ac:dyDescent="0.2">
      <c r="B10" s="1" t="s">
        <v>6</v>
      </c>
      <c r="C10" s="1"/>
      <c r="D10" s="1"/>
      <c r="E10" s="1"/>
      <c r="F10" s="1"/>
      <c r="G10" s="1" t="s">
        <v>24</v>
      </c>
      <c r="H10" s="1"/>
      <c r="I10" s="1"/>
      <c r="J10" s="1"/>
    </row>
    <row r="20" ht="13.5" customHeight="1" x14ac:dyDescent="0.2"/>
  </sheetData>
  <mergeCells count="2">
    <mergeCell ref="B2:J3"/>
    <mergeCell ref="C4:J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zoomScale="90" zoomScaleNormal="90" workbookViewId="0">
      <selection activeCell="F21" sqref="F21"/>
    </sheetView>
  </sheetViews>
  <sheetFormatPr defaultRowHeight="14.25" x14ac:dyDescent="0.2"/>
  <cols>
    <col min="2" max="2" width="15.125" customWidth="1"/>
    <col min="3" max="6" width="9" customWidth="1"/>
  </cols>
  <sheetData>
    <row r="1" spans="1:10" x14ac:dyDescent="0.2">
      <c r="A1" s="61" t="s">
        <v>27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33</v>
      </c>
      <c r="H2" t="s">
        <v>34</v>
      </c>
      <c r="I2" t="s">
        <v>35</v>
      </c>
      <c r="J2" t="s">
        <v>36</v>
      </c>
    </row>
    <row r="3" spans="1:10" x14ac:dyDescent="0.2">
      <c r="A3">
        <v>1001</v>
      </c>
      <c r="B3" t="s">
        <v>37</v>
      </c>
    </row>
    <row r="4" spans="1:10" x14ac:dyDescent="0.2">
      <c r="A4">
        <v>1002</v>
      </c>
      <c r="B4" t="s">
        <v>38</v>
      </c>
      <c r="C4" t="s">
        <v>39</v>
      </c>
      <c r="D4" t="s">
        <v>40</v>
      </c>
    </row>
    <row r="5" spans="1:10" x14ac:dyDescent="0.2">
      <c r="A5">
        <v>1015</v>
      </c>
      <c r="B5" t="s">
        <v>41</v>
      </c>
      <c r="C5" t="s">
        <v>42</v>
      </c>
    </row>
    <row r="6" spans="1:10" x14ac:dyDescent="0.2">
      <c r="A6">
        <v>1101</v>
      </c>
      <c r="B6" t="s">
        <v>43</v>
      </c>
    </row>
    <row r="7" spans="1:10" x14ac:dyDescent="0.2">
      <c r="A7">
        <v>1121</v>
      </c>
      <c r="B7" t="s">
        <v>44</v>
      </c>
    </row>
    <row r="8" spans="1:10" x14ac:dyDescent="0.2">
      <c r="A8">
        <v>1122</v>
      </c>
      <c r="B8" t="s">
        <v>45</v>
      </c>
      <c r="C8" t="s">
        <v>46</v>
      </c>
      <c r="D8" t="s">
        <v>47</v>
      </c>
    </row>
    <row r="9" spans="1:10" x14ac:dyDescent="0.2">
      <c r="A9">
        <v>1123</v>
      </c>
      <c r="B9" t="s">
        <v>48</v>
      </c>
    </row>
    <row r="10" spans="1:10" x14ac:dyDescent="0.2">
      <c r="A10">
        <v>1131</v>
      </c>
      <c r="B10" t="s">
        <v>49</v>
      </c>
    </row>
    <row r="11" spans="1:10" x14ac:dyDescent="0.2">
      <c r="A11">
        <v>1231</v>
      </c>
      <c r="B11" t="s">
        <v>50</v>
      </c>
    </row>
    <row r="12" spans="1:10" x14ac:dyDescent="0.2">
      <c r="A12">
        <v>1241</v>
      </c>
      <c r="B12" t="s">
        <v>51</v>
      </c>
    </row>
    <row r="13" spans="1:10" x14ac:dyDescent="0.2">
      <c r="A13">
        <v>1401</v>
      </c>
      <c r="B13" t="s">
        <v>52</v>
      </c>
    </row>
    <row r="14" spans="1:10" x14ac:dyDescent="0.2">
      <c r="A14">
        <v>1403</v>
      </c>
      <c r="B14" t="s">
        <v>53</v>
      </c>
      <c r="C14" t="s">
        <v>54</v>
      </c>
      <c r="D14" t="s">
        <v>55</v>
      </c>
    </row>
    <row r="15" spans="1:10" x14ac:dyDescent="0.2">
      <c r="A15">
        <v>1404</v>
      </c>
      <c r="B15" t="s">
        <v>56</v>
      </c>
    </row>
    <row r="16" spans="1:10" x14ac:dyDescent="0.2">
      <c r="A16">
        <v>1406</v>
      </c>
      <c r="B16" t="s">
        <v>57</v>
      </c>
      <c r="C16" t="s">
        <v>58</v>
      </c>
      <c r="D16" t="s">
        <v>59</v>
      </c>
    </row>
    <row r="17" spans="1:4" x14ac:dyDescent="0.2">
      <c r="A17">
        <v>1407</v>
      </c>
      <c r="B17" t="s">
        <v>60</v>
      </c>
    </row>
    <row r="18" spans="1:4" x14ac:dyDescent="0.2">
      <c r="A18">
        <v>1411</v>
      </c>
      <c r="B18" t="s">
        <v>61</v>
      </c>
      <c r="C18" t="s">
        <v>62</v>
      </c>
      <c r="D18" t="s">
        <v>63</v>
      </c>
    </row>
    <row r="19" spans="1:4" x14ac:dyDescent="0.2">
      <c r="A19">
        <v>1481</v>
      </c>
      <c r="B19" t="s">
        <v>64</v>
      </c>
    </row>
    <row r="20" spans="1:4" x14ac:dyDescent="0.2">
      <c r="A20">
        <v>1505</v>
      </c>
      <c r="B20" t="s">
        <v>65</v>
      </c>
    </row>
    <row r="21" spans="1:4" x14ac:dyDescent="0.2">
      <c r="A21">
        <v>1506</v>
      </c>
      <c r="B21" t="s">
        <v>66</v>
      </c>
    </row>
    <row r="22" spans="1:4" x14ac:dyDescent="0.2">
      <c r="A22">
        <v>1507</v>
      </c>
      <c r="B22" t="s">
        <v>133</v>
      </c>
    </row>
    <row r="23" spans="1:4" x14ac:dyDescent="0.2">
      <c r="A23">
        <v>1511</v>
      </c>
      <c r="B23" t="s">
        <v>67</v>
      </c>
    </row>
    <row r="24" spans="1:4" x14ac:dyDescent="0.2">
      <c r="A24">
        <v>1528</v>
      </c>
      <c r="B24" t="s">
        <v>68</v>
      </c>
    </row>
    <row r="25" spans="1:4" x14ac:dyDescent="0.2">
      <c r="A25">
        <v>1601</v>
      </c>
      <c r="B25" t="s">
        <v>69</v>
      </c>
    </row>
    <row r="26" spans="1:4" x14ac:dyDescent="0.2">
      <c r="A26">
        <v>1602</v>
      </c>
      <c r="B26" t="s">
        <v>70</v>
      </c>
    </row>
    <row r="27" spans="1:4" x14ac:dyDescent="0.2">
      <c r="A27">
        <v>1606</v>
      </c>
      <c r="B27" t="s">
        <v>71</v>
      </c>
    </row>
    <row r="28" spans="1:4" x14ac:dyDescent="0.2">
      <c r="A28">
        <v>1701</v>
      </c>
      <c r="B28" t="s">
        <v>72</v>
      </c>
    </row>
    <row r="29" spans="1:4" x14ac:dyDescent="0.2">
      <c r="A29">
        <v>1702</v>
      </c>
      <c r="B29" t="s">
        <v>73</v>
      </c>
    </row>
    <row r="30" spans="1:4" x14ac:dyDescent="0.2">
      <c r="A30">
        <v>1801</v>
      </c>
      <c r="B30" t="s">
        <v>74</v>
      </c>
    </row>
    <row r="31" spans="1:4" x14ac:dyDescent="0.2">
      <c r="A31">
        <v>1811</v>
      </c>
      <c r="B31" t="s">
        <v>75</v>
      </c>
    </row>
    <row r="32" spans="1:4" x14ac:dyDescent="0.2">
      <c r="A32">
        <v>1901</v>
      </c>
      <c r="B32" t="s">
        <v>76</v>
      </c>
    </row>
    <row r="33" spans="1:10" x14ac:dyDescent="0.2">
      <c r="A33">
        <v>2001</v>
      </c>
      <c r="B33" t="s">
        <v>77</v>
      </c>
    </row>
    <row r="34" spans="1:10" x14ac:dyDescent="0.2">
      <c r="A34">
        <v>2201</v>
      </c>
      <c r="B34" t="s">
        <v>78</v>
      </c>
    </row>
    <row r="35" spans="1:10" x14ac:dyDescent="0.2">
      <c r="A35">
        <v>2202</v>
      </c>
      <c r="B35" t="s">
        <v>79</v>
      </c>
      <c r="C35" t="s">
        <v>80</v>
      </c>
      <c r="D35" t="s">
        <v>81</v>
      </c>
    </row>
    <row r="36" spans="1:10" x14ac:dyDescent="0.2">
      <c r="A36">
        <v>2205</v>
      </c>
      <c r="B36" t="s">
        <v>82</v>
      </c>
    </row>
    <row r="37" spans="1:10" x14ac:dyDescent="0.2">
      <c r="A37">
        <v>2211</v>
      </c>
      <c r="B37" t="s">
        <v>83</v>
      </c>
      <c r="C37" t="s">
        <v>84</v>
      </c>
      <c r="D37" t="s">
        <v>85</v>
      </c>
      <c r="E37" t="s">
        <v>86</v>
      </c>
      <c r="F37" t="s">
        <v>87</v>
      </c>
      <c r="G37" t="s">
        <v>88</v>
      </c>
      <c r="H37" t="s">
        <v>89</v>
      </c>
    </row>
    <row r="38" spans="1:10" x14ac:dyDescent="0.2">
      <c r="A38">
        <v>2221</v>
      </c>
      <c r="B38" t="s">
        <v>90</v>
      </c>
      <c r="C38" t="s">
        <v>91</v>
      </c>
      <c r="D38" t="s">
        <v>92</v>
      </c>
      <c r="E38" t="s">
        <v>93</v>
      </c>
      <c r="F38" t="s">
        <v>94</v>
      </c>
      <c r="G38" t="s">
        <v>95</v>
      </c>
      <c r="H38" t="s">
        <v>96</v>
      </c>
      <c r="I38" t="s">
        <v>97</v>
      </c>
      <c r="J38" t="s">
        <v>98</v>
      </c>
    </row>
    <row r="39" spans="1:10" x14ac:dyDescent="0.2">
      <c r="A39">
        <v>2232</v>
      </c>
      <c r="B39" t="s">
        <v>99</v>
      </c>
    </row>
    <row r="40" spans="1:10" x14ac:dyDescent="0.2">
      <c r="A40">
        <v>2241</v>
      </c>
      <c r="B40" t="s">
        <v>100</v>
      </c>
    </row>
    <row r="41" spans="1:10" x14ac:dyDescent="0.2">
      <c r="A41">
        <v>2245</v>
      </c>
      <c r="B41" t="s">
        <v>101</v>
      </c>
    </row>
    <row r="42" spans="1:10" x14ac:dyDescent="0.2">
      <c r="A42">
        <v>2601</v>
      </c>
      <c r="B42" t="s">
        <v>102</v>
      </c>
    </row>
    <row r="43" spans="1:10" x14ac:dyDescent="0.2">
      <c r="A43">
        <v>2602</v>
      </c>
      <c r="B43" t="s">
        <v>103</v>
      </c>
    </row>
    <row r="44" spans="1:10" x14ac:dyDescent="0.2">
      <c r="A44">
        <v>2901</v>
      </c>
      <c r="B44" t="s">
        <v>104</v>
      </c>
    </row>
    <row r="45" spans="1:10" x14ac:dyDescent="0.2">
      <c r="A45">
        <v>4001</v>
      </c>
      <c r="B45" t="s">
        <v>105</v>
      </c>
    </row>
    <row r="46" spans="1:10" x14ac:dyDescent="0.2">
      <c r="A46">
        <v>4002</v>
      </c>
      <c r="B46" t="s">
        <v>106</v>
      </c>
    </row>
    <row r="47" spans="1:10" x14ac:dyDescent="0.2">
      <c r="A47">
        <v>4101</v>
      </c>
      <c r="B47" t="s">
        <v>107</v>
      </c>
    </row>
    <row r="48" spans="1:10" x14ac:dyDescent="0.2">
      <c r="A48">
        <v>4103</v>
      </c>
      <c r="B48" t="s">
        <v>108</v>
      </c>
    </row>
    <row r="49" spans="1:5" x14ac:dyDescent="0.2">
      <c r="A49">
        <v>4104</v>
      </c>
      <c r="B49" t="s">
        <v>109</v>
      </c>
      <c r="C49" t="s">
        <v>110</v>
      </c>
    </row>
    <row r="50" spans="1:5" x14ac:dyDescent="0.2">
      <c r="A50">
        <v>4105</v>
      </c>
      <c r="B50" t="s">
        <v>111</v>
      </c>
    </row>
    <row r="51" spans="1:5" x14ac:dyDescent="0.2">
      <c r="A51">
        <v>4106</v>
      </c>
      <c r="B51" t="s">
        <v>134</v>
      </c>
    </row>
    <row r="52" spans="1:5" x14ac:dyDescent="0.2">
      <c r="A52">
        <v>4301</v>
      </c>
      <c r="B52" t="s">
        <v>112</v>
      </c>
    </row>
    <row r="53" spans="1:5" x14ac:dyDescent="0.2">
      <c r="A53">
        <v>5001</v>
      </c>
      <c r="B53" t="s">
        <v>113</v>
      </c>
      <c r="C53" t="s">
        <v>114</v>
      </c>
      <c r="D53" t="s">
        <v>115</v>
      </c>
      <c r="E53" t="s">
        <v>116</v>
      </c>
    </row>
    <row r="54" spans="1:5" x14ac:dyDescent="0.2">
      <c r="A54">
        <v>5101</v>
      </c>
      <c r="B54" t="s">
        <v>116</v>
      </c>
    </row>
    <row r="55" spans="1:5" x14ac:dyDescent="0.2">
      <c r="A55">
        <v>6001</v>
      </c>
      <c r="B55" t="s">
        <v>117</v>
      </c>
      <c r="C55" t="s">
        <v>58</v>
      </c>
      <c r="D55" t="s">
        <v>59</v>
      </c>
    </row>
    <row r="56" spans="1:5" x14ac:dyDescent="0.2">
      <c r="A56">
        <v>6051</v>
      </c>
      <c r="B56" t="s">
        <v>118</v>
      </c>
    </row>
    <row r="57" spans="1:5" x14ac:dyDescent="0.2">
      <c r="A57">
        <v>6111</v>
      </c>
      <c r="B57" t="s">
        <v>119</v>
      </c>
    </row>
    <row r="58" spans="1:5" x14ac:dyDescent="0.2">
      <c r="A58">
        <v>6301</v>
      </c>
      <c r="B58" t="s">
        <v>120</v>
      </c>
    </row>
    <row r="59" spans="1:5" x14ac:dyDescent="0.2">
      <c r="A59">
        <v>6401</v>
      </c>
      <c r="B59" t="s">
        <v>121</v>
      </c>
      <c r="C59" t="s">
        <v>58</v>
      </c>
      <c r="D59" t="s">
        <v>59</v>
      </c>
    </row>
    <row r="60" spans="1:5" x14ac:dyDescent="0.2">
      <c r="A60">
        <v>6402</v>
      </c>
      <c r="B60" t="s">
        <v>122</v>
      </c>
    </row>
    <row r="61" spans="1:5" x14ac:dyDescent="0.2">
      <c r="A61">
        <v>6403</v>
      </c>
      <c r="B61" t="s">
        <v>123</v>
      </c>
    </row>
    <row r="62" spans="1:5" x14ac:dyDescent="0.2">
      <c r="A62">
        <v>6601</v>
      </c>
      <c r="B62" t="s">
        <v>124</v>
      </c>
    </row>
    <row r="63" spans="1:5" x14ac:dyDescent="0.2">
      <c r="A63">
        <v>6602</v>
      </c>
      <c r="B63" t="s">
        <v>125</v>
      </c>
      <c r="C63" t="s">
        <v>126</v>
      </c>
      <c r="D63" t="s">
        <v>127</v>
      </c>
    </row>
    <row r="64" spans="1:5" x14ac:dyDescent="0.2">
      <c r="A64">
        <v>6603</v>
      </c>
      <c r="B64" t="s">
        <v>128</v>
      </c>
      <c r="C64" t="s">
        <v>129</v>
      </c>
      <c r="D64" t="s">
        <v>130</v>
      </c>
    </row>
    <row r="65" spans="1:2" x14ac:dyDescent="0.2">
      <c r="A65">
        <v>6711</v>
      </c>
      <c r="B65" t="s">
        <v>131</v>
      </c>
    </row>
    <row r="66" spans="1:2" x14ac:dyDescent="0.2">
      <c r="A66">
        <v>6801</v>
      </c>
      <c r="B66" t="s">
        <v>132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66"/>
  <sheetViews>
    <sheetView topLeftCell="A5" zoomScale="90" zoomScaleNormal="90" workbookViewId="0">
      <selection activeCell="B3" sqref="B3:C66"/>
    </sheetView>
  </sheetViews>
  <sheetFormatPr defaultRowHeight="14.25" x14ac:dyDescent="0.2"/>
  <cols>
    <col min="3" max="3" width="16.5" customWidth="1"/>
    <col min="4" max="4" width="15.25" customWidth="1"/>
    <col min="5" max="5" width="15" customWidth="1"/>
    <col min="6" max="6" width="14.125" customWidth="1"/>
    <col min="7" max="7" width="12.625" customWidth="1"/>
    <col min="8" max="8" width="14.5" customWidth="1"/>
    <col min="9" max="9" width="13.5" customWidth="1"/>
    <col min="10" max="10" width="11.75" customWidth="1"/>
    <col min="11" max="11" width="11.875" customWidth="1"/>
  </cols>
  <sheetData>
    <row r="2" spans="2:11" x14ac:dyDescent="0.2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140</v>
      </c>
      <c r="I2" t="s">
        <v>141</v>
      </c>
      <c r="J2" t="s">
        <v>142</v>
      </c>
      <c r="K2" t="s">
        <v>143</v>
      </c>
    </row>
    <row r="3" spans="2:11" x14ac:dyDescent="0.2">
      <c r="B3">
        <v>1001</v>
      </c>
      <c r="C3" t="s">
        <v>144</v>
      </c>
    </row>
    <row r="4" spans="2:11" x14ac:dyDescent="0.2">
      <c r="B4">
        <v>1002</v>
      </c>
      <c r="C4" t="s">
        <v>145</v>
      </c>
      <c r="D4" t="s">
        <v>146</v>
      </c>
      <c r="E4" t="s">
        <v>147</v>
      </c>
    </row>
    <row r="5" spans="2:11" x14ac:dyDescent="0.2">
      <c r="B5">
        <v>1015</v>
      </c>
      <c r="C5" t="s">
        <v>148</v>
      </c>
      <c r="D5" t="s">
        <v>149</v>
      </c>
    </row>
    <row r="6" spans="2:11" x14ac:dyDescent="0.2">
      <c r="B6">
        <v>1101</v>
      </c>
      <c r="C6" t="s">
        <v>150</v>
      </c>
    </row>
    <row r="7" spans="2:11" x14ac:dyDescent="0.2">
      <c r="B7">
        <v>1121</v>
      </c>
      <c r="C7" t="s">
        <v>151</v>
      </c>
    </row>
    <row r="8" spans="2:11" x14ac:dyDescent="0.2">
      <c r="B8">
        <v>1122</v>
      </c>
      <c r="C8" t="s">
        <v>152</v>
      </c>
      <c r="D8" t="s">
        <v>153</v>
      </c>
      <c r="E8" t="s">
        <v>154</v>
      </c>
    </row>
    <row r="9" spans="2:11" x14ac:dyDescent="0.2">
      <c r="B9">
        <v>1123</v>
      </c>
      <c r="C9" t="s">
        <v>155</v>
      </c>
    </row>
    <row r="10" spans="2:11" x14ac:dyDescent="0.2">
      <c r="B10">
        <v>1131</v>
      </c>
      <c r="C10" t="s">
        <v>156</v>
      </c>
    </row>
    <row r="11" spans="2:11" x14ac:dyDescent="0.2">
      <c r="B11">
        <v>1231</v>
      </c>
      <c r="C11" t="s">
        <v>157</v>
      </c>
    </row>
    <row r="12" spans="2:11" x14ac:dyDescent="0.2">
      <c r="B12">
        <v>1241</v>
      </c>
      <c r="C12" t="s">
        <v>158</v>
      </c>
    </row>
    <row r="13" spans="2:11" x14ac:dyDescent="0.2">
      <c r="B13">
        <v>1401</v>
      </c>
      <c r="C13" t="s">
        <v>159</v>
      </c>
    </row>
    <row r="14" spans="2:11" x14ac:dyDescent="0.2">
      <c r="B14">
        <v>1403</v>
      </c>
      <c r="C14" t="s">
        <v>160</v>
      </c>
      <c r="D14" t="s">
        <v>161</v>
      </c>
      <c r="E14" t="s">
        <v>162</v>
      </c>
    </row>
    <row r="15" spans="2:11" x14ac:dyDescent="0.2">
      <c r="B15">
        <v>1404</v>
      </c>
      <c r="C15" t="s">
        <v>163</v>
      </c>
    </row>
    <row r="16" spans="2:11" x14ac:dyDescent="0.2">
      <c r="B16">
        <v>1406</v>
      </c>
      <c r="C16" t="s">
        <v>164</v>
      </c>
      <c r="D16" t="s">
        <v>165</v>
      </c>
      <c r="E16" t="s">
        <v>166</v>
      </c>
    </row>
    <row r="17" spans="2:5" x14ac:dyDescent="0.2">
      <c r="B17">
        <v>1407</v>
      </c>
      <c r="C17" t="s">
        <v>167</v>
      </c>
    </row>
    <row r="18" spans="2:5" x14ac:dyDescent="0.2">
      <c r="B18">
        <v>1411</v>
      </c>
      <c r="C18" t="s">
        <v>168</v>
      </c>
      <c r="D18" t="s">
        <v>169</v>
      </c>
      <c r="E18" t="s">
        <v>170</v>
      </c>
    </row>
    <row r="19" spans="2:5" x14ac:dyDescent="0.2">
      <c r="B19">
        <v>1481</v>
      </c>
      <c r="C19" t="s">
        <v>171</v>
      </c>
    </row>
    <row r="20" spans="2:5" x14ac:dyDescent="0.2">
      <c r="B20">
        <v>1505</v>
      </c>
      <c r="C20" t="s">
        <v>172</v>
      </c>
    </row>
    <row r="21" spans="2:5" x14ac:dyDescent="0.2">
      <c r="B21">
        <v>1506</v>
      </c>
      <c r="C21" t="s">
        <v>173</v>
      </c>
    </row>
    <row r="22" spans="2:5" x14ac:dyDescent="0.2">
      <c r="B22">
        <v>1507</v>
      </c>
      <c r="C22" t="s">
        <v>174</v>
      </c>
    </row>
    <row r="23" spans="2:5" x14ac:dyDescent="0.2">
      <c r="B23">
        <v>1511</v>
      </c>
      <c r="C23" t="s">
        <v>175</v>
      </c>
    </row>
    <row r="24" spans="2:5" x14ac:dyDescent="0.2">
      <c r="B24">
        <v>1528</v>
      </c>
      <c r="C24" t="s">
        <v>176</v>
      </c>
    </row>
    <row r="25" spans="2:5" x14ac:dyDescent="0.2">
      <c r="B25">
        <v>1601</v>
      </c>
      <c r="C25" t="s">
        <v>177</v>
      </c>
    </row>
    <row r="26" spans="2:5" x14ac:dyDescent="0.2">
      <c r="B26">
        <v>1602</v>
      </c>
      <c r="C26" t="s">
        <v>178</v>
      </c>
    </row>
    <row r="27" spans="2:5" x14ac:dyDescent="0.2">
      <c r="B27">
        <v>1606</v>
      </c>
      <c r="C27" t="s">
        <v>179</v>
      </c>
    </row>
    <row r="28" spans="2:5" x14ac:dyDescent="0.2">
      <c r="B28">
        <v>1701</v>
      </c>
      <c r="C28" t="s">
        <v>180</v>
      </c>
    </row>
    <row r="29" spans="2:5" x14ac:dyDescent="0.2">
      <c r="B29">
        <v>1702</v>
      </c>
      <c r="C29" t="s">
        <v>181</v>
      </c>
    </row>
    <row r="30" spans="2:5" x14ac:dyDescent="0.2">
      <c r="B30">
        <v>1801</v>
      </c>
      <c r="C30" t="s">
        <v>182</v>
      </c>
    </row>
    <row r="31" spans="2:5" x14ac:dyDescent="0.2">
      <c r="B31">
        <v>1811</v>
      </c>
      <c r="C31" t="s">
        <v>183</v>
      </c>
    </row>
    <row r="32" spans="2:5" x14ac:dyDescent="0.2">
      <c r="B32">
        <v>1901</v>
      </c>
      <c r="C32" t="s">
        <v>184</v>
      </c>
    </row>
    <row r="33" spans="2:11" x14ac:dyDescent="0.2">
      <c r="B33">
        <v>2001</v>
      </c>
      <c r="C33" t="s">
        <v>185</v>
      </c>
    </row>
    <row r="34" spans="2:11" x14ac:dyDescent="0.2">
      <c r="B34">
        <v>2201</v>
      </c>
      <c r="C34" t="s">
        <v>186</v>
      </c>
    </row>
    <row r="35" spans="2:11" x14ac:dyDescent="0.2">
      <c r="B35">
        <v>2202</v>
      </c>
      <c r="C35" t="s">
        <v>187</v>
      </c>
      <c r="D35" t="s">
        <v>188</v>
      </c>
      <c r="E35" t="s">
        <v>189</v>
      </c>
    </row>
    <row r="36" spans="2:11" x14ac:dyDescent="0.2">
      <c r="B36">
        <v>2205</v>
      </c>
      <c r="C36" t="s">
        <v>190</v>
      </c>
    </row>
    <row r="37" spans="2:11" x14ac:dyDescent="0.2">
      <c r="B37">
        <v>2211</v>
      </c>
      <c r="C37" t="s">
        <v>191</v>
      </c>
      <c r="D37" t="s">
        <v>192</v>
      </c>
      <c r="E37" t="s">
        <v>193</v>
      </c>
      <c r="F37" t="s">
        <v>194</v>
      </c>
      <c r="G37" t="s">
        <v>195</v>
      </c>
      <c r="H37" t="s">
        <v>196</v>
      </c>
      <c r="I37" t="s">
        <v>197</v>
      </c>
    </row>
    <row r="38" spans="2:11" x14ac:dyDescent="0.2">
      <c r="B38">
        <v>2221</v>
      </c>
      <c r="C38" t="s">
        <v>198</v>
      </c>
      <c r="D38" t="s">
        <v>199</v>
      </c>
      <c r="E38" t="s">
        <v>200</v>
      </c>
      <c r="F38" t="s">
        <v>201</v>
      </c>
      <c r="G38" t="s">
        <v>202</v>
      </c>
      <c r="H38" t="s">
        <v>203</v>
      </c>
      <c r="I38" t="s">
        <v>204</v>
      </c>
      <c r="J38" t="s">
        <v>205</v>
      </c>
      <c r="K38" t="s">
        <v>206</v>
      </c>
    </row>
    <row r="39" spans="2:11" x14ac:dyDescent="0.2">
      <c r="B39">
        <v>2232</v>
      </c>
      <c r="C39" t="s">
        <v>207</v>
      </c>
    </row>
    <row r="40" spans="2:11" x14ac:dyDescent="0.2">
      <c r="B40">
        <v>2241</v>
      </c>
      <c r="C40" t="s">
        <v>208</v>
      </c>
    </row>
    <row r="41" spans="2:11" x14ac:dyDescent="0.2">
      <c r="B41">
        <v>2245</v>
      </c>
      <c r="C41" t="s">
        <v>209</v>
      </c>
    </row>
    <row r="42" spans="2:11" x14ac:dyDescent="0.2">
      <c r="B42">
        <v>2601</v>
      </c>
      <c r="C42" t="s">
        <v>210</v>
      </c>
    </row>
    <row r="43" spans="2:11" x14ac:dyDescent="0.2">
      <c r="B43">
        <v>2602</v>
      </c>
      <c r="C43" t="s">
        <v>211</v>
      </c>
    </row>
    <row r="44" spans="2:11" x14ac:dyDescent="0.2">
      <c r="B44">
        <v>2901</v>
      </c>
      <c r="C44" t="s">
        <v>212</v>
      </c>
    </row>
    <row r="45" spans="2:11" x14ac:dyDescent="0.2">
      <c r="B45">
        <v>4001</v>
      </c>
      <c r="C45" t="s">
        <v>213</v>
      </c>
    </row>
    <row r="46" spans="2:11" x14ac:dyDescent="0.2">
      <c r="B46">
        <v>4002</v>
      </c>
      <c r="C46" t="s">
        <v>214</v>
      </c>
    </row>
    <row r="47" spans="2:11" x14ac:dyDescent="0.2">
      <c r="B47">
        <v>4101</v>
      </c>
      <c r="C47" t="s">
        <v>215</v>
      </c>
    </row>
    <row r="48" spans="2:11" x14ac:dyDescent="0.2">
      <c r="B48">
        <v>4103</v>
      </c>
      <c r="C48" t="s">
        <v>216</v>
      </c>
    </row>
    <row r="49" spans="2:6" x14ac:dyDescent="0.2">
      <c r="B49">
        <v>4104</v>
      </c>
      <c r="C49" t="s">
        <v>217</v>
      </c>
      <c r="D49" t="s">
        <v>218</v>
      </c>
    </row>
    <row r="50" spans="2:6" x14ac:dyDescent="0.2">
      <c r="B50">
        <v>4105</v>
      </c>
      <c r="C50" t="s">
        <v>219</v>
      </c>
    </row>
    <row r="51" spans="2:6" x14ac:dyDescent="0.2">
      <c r="B51">
        <v>4106</v>
      </c>
      <c r="C51" t="s">
        <v>220</v>
      </c>
    </row>
    <row r="52" spans="2:6" x14ac:dyDescent="0.2">
      <c r="B52">
        <v>4301</v>
      </c>
      <c r="C52" t="s">
        <v>221</v>
      </c>
    </row>
    <row r="53" spans="2:6" x14ac:dyDescent="0.2">
      <c r="B53">
        <v>5001</v>
      </c>
      <c r="C53" t="s">
        <v>222</v>
      </c>
      <c r="D53" t="s">
        <v>223</v>
      </c>
      <c r="E53" t="s">
        <v>224</v>
      </c>
      <c r="F53" t="s">
        <v>225</v>
      </c>
    </row>
    <row r="54" spans="2:6" x14ac:dyDescent="0.2">
      <c r="B54">
        <v>5101</v>
      </c>
      <c r="C54" t="s">
        <v>225</v>
      </c>
    </row>
    <row r="55" spans="2:6" x14ac:dyDescent="0.2">
      <c r="B55">
        <v>6001</v>
      </c>
      <c r="C55" t="s">
        <v>226</v>
      </c>
      <c r="D55" t="s">
        <v>165</v>
      </c>
      <c r="E55" t="s">
        <v>166</v>
      </c>
    </row>
    <row r="56" spans="2:6" x14ac:dyDescent="0.2">
      <c r="B56">
        <v>6051</v>
      </c>
      <c r="C56" t="s">
        <v>227</v>
      </c>
    </row>
    <row r="57" spans="2:6" x14ac:dyDescent="0.2">
      <c r="B57">
        <v>6111</v>
      </c>
      <c r="C57" t="s">
        <v>228</v>
      </c>
    </row>
    <row r="58" spans="2:6" x14ac:dyDescent="0.2">
      <c r="B58">
        <v>6301</v>
      </c>
      <c r="C58" t="s">
        <v>229</v>
      </c>
    </row>
    <row r="59" spans="2:6" x14ac:dyDescent="0.2">
      <c r="B59">
        <v>6401</v>
      </c>
      <c r="C59" t="s">
        <v>230</v>
      </c>
      <c r="D59" t="s">
        <v>165</v>
      </c>
      <c r="E59" t="s">
        <v>166</v>
      </c>
    </row>
    <row r="60" spans="2:6" x14ac:dyDescent="0.2">
      <c r="B60">
        <v>6402</v>
      </c>
      <c r="C60" t="s">
        <v>231</v>
      </c>
    </row>
    <row r="61" spans="2:6" x14ac:dyDescent="0.2">
      <c r="B61">
        <v>6403</v>
      </c>
      <c r="C61" t="s">
        <v>232</v>
      </c>
    </row>
    <row r="62" spans="2:6" x14ac:dyDescent="0.2">
      <c r="B62">
        <v>6601</v>
      </c>
      <c r="C62" t="s">
        <v>233</v>
      </c>
    </row>
    <row r="63" spans="2:6" x14ac:dyDescent="0.2">
      <c r="B63">
        <v>6602</v>
      </c>
      <c r="C63" t="s">
        <v>234</v>
      </c>
      <c r="D63" t="s">
        <v>235</v>
      </c>
      <c r="E63" t="s">
        <v>236</v>
      </c>
    </row>
    <row r="64" spans="2:6" x14ac:dyDescent="0.2">
      <c r="B64">
        <v>6603</v>
      </c>
      <c r="C64" t="s">
        <v>237</v>
      </c>
      <c r="D64" t="s">
        <v>238</v>
      </c>
      <c r="E64" t="s">
        <v>239</v>
      </c>
    </row>
    <row r="65" spans="2:3" x14ac:dyDescent="0.2">
      <c r="B65">
        <v>6711</v>
      </c>
      <c r="C65" t="s">
        <v>240</v>
      </c>
    </row>
    <row r="66" spans="2:3" x14ac:dyDescent="0.2">
      <c r="B66">
        <v>6801</v>
      </c>
      <c r="C66" t="s">
        <v>241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9"/>
  <sheetViews>
    <sheetView zoomScale="120" zoomScaleNormal="120" workbookViewId="0">
      <selection activeCell="L10" sqref="L10"/>
    </sheetView>
  </sheetViews>
  <sheetFormatPr defaultRowHeight="14.25" x14ac:dyDescent="0.2"/>
  <cols>
    <col min="2" max="2" width="10.875" customWidth="1"/>
    <col min="3" max="3" width="10.625" customWidth="1"/>
    <col min="9" max="9" width="15.375" customWidth="1"/>
    <col min="10" max="10" width="9.75" customWidth="1"/>
    <col min="16" max="16" width="10.125" customWidth="1"/>
  </cols>
  <sheetData>
    <row r="2" spans="2:17" ht="28.5" x14ac:dyDescent="0.2">
      <c r="B2" s="3" t="s">
        <v>242</v>
      </c>
      <c r="C2" s="3" t="s">
        <v>243</v>
      </c>
      <c r="D2" s="3" t="s">
        <v>244</v>
      </c>
      <c r="E2" s="3" t="s">
        <v>245</v>
      </c>
      <c r="F2" s="3" t="s">
        <v>246</v>
      </c>
      <c r="G2" s="3" t="s">
        <v>247</v>
      </c>
      <c r="H2" s="3" t="s">
        <v>248</v>
      </c>
      <c r="I2" s="3" t="s">
        <v>249</v>
      </c>
      <c r="J2" s="3" t="s">
        <v>250</v>
      </c>
      <c r="K2" s="3" t="s">
        <v>251</v>
      </c>
      <c r="L2" s="3" t="s">
        <v>252</v>
      </c>
      <c r="M2" s="3" t="s">
        <v>253</v>
      </c>
      <c r="N2" s="3" t="s">
        <v>254</v>
      </c>
    </row>
    <row r="3" spans="2:17" x14ac:dyDescent="0.2">
      <c r="B3" s="4" t="str">
        <f>C4&amp;COUNTIF($C$3:C3,C3)</f>
        <v>20××1记11</v>
      </c>
      <c r="C3" s="4" t="str">
        <f>D3&amp;E3&amp;G3&amp;H3</f>
        <v>20××1记1</v>
      </c>
      <c r="D3" s="4" t="s">
        <v>255</v>
      </c>
      <c r="E3" s="4">
        <v>1</v>
      </c>
      <c r="F3" s="4">
        <v>1</v>
      </c>
      <c r="G3" s="4" t="s">
        <v>256</v>
      </c>
      <c r="H3" s="4">
        <v>1</v>
      </c>
      <c r="I3" s="4" t="s">
        <v>257</v>
      </c>
      <c r="J3" s="4" t="s">
        <v>144</v>
      </c>
      <c r="K3" s="4"/>
      <c r="L3" s="4">
        <v>2500</v>
      </c>
      <c r="M3" s="4"/>
      <c r="N3" s="4">
        <v>1</v>
      </c>
      <c r="P3" s="38"/>
      <c r="Q3" s="38"/>
    </row>
    <row r="4" spans="2:17" x14ac:dyDescent="0.2">
      <c r="B4" s="4" t="str">
        <f>C5&amp;COUNTIF($C$3:C4,C4)</f>
        <v>20××1记22</v>
      </c>
      <c r="C4" s="4" t="str">
        <f t="shared" ref="C4:C29" si="0">D4&amp;E4&amp;G4&amp;H4</f>
        <v>20××1记1</v>
      </c>
      <c r="D4" s="4" t="s">
        <v>255</v>
      </c>
      <c r="E4" s="4">
        <v>1</v>
      </c>
      <c r="F4" s="4">
        <v>1</v>
      </c>
      <c r="G4" s="4" t="s">
        <v>256</v>
      </c>
      <c r="H4" s="4">
        <v>1</v>
      </c>
      <c r="I4" s="4" t="s">
        <v>257</v>
      </c>
      <c r="J4" s="4" t="s">
        <v>145</v>
      </c>
      <c r="K4" s="4" t="s">
        <v>146</v>
      </c>
      <c r="L4" s="4"/>
      <c r="M4" s="4">
        <v>2500</v>
      </c>
      <c r="N4" s="4">
        <v>1</v>
      </c>
      <c r="P4" s="38"/>
      <c r="Q4" s="38"/>
    </row>
    <row r="5" spans="2:17" x14ac:dyDescent="0.2">
      <c r="B5" s="4" t="str">
        <f>C5&amp;COUNTIF($C$3:C5,C5)</f>
        <v>20××1记21</v>
      </c>
      <c r="C5" s="4" t="str">
        <f t="shared" si="0"/>
        <v>20××1记2</v>
      </c>
      <c r="D5" s="4" t="s">
        <v>255</v>
      </c>
      <c r="E5" s="4">
        <v>1</v>
      </c>
      <c r="F5" s="4">
        <v>2</v>
      </c>
      <c r="G5" s="4" t="s">
        <v>256</v>
      </c>
      <c r="H5" s="4">
        <v>2</v>
      </c>
      <c r="I5" s="4" t="s">
        <v>258</v>
      </c>
      <c r="J5" s="4" t="s">
        <v>152</v>
      </c>
      <c r="K5" s="4" t="s">
        <v>153</v>
      </c>
      <c r="L5" s="4">
        <v>22600</v>
      </c>
      <c r="M5" s="4"/>
      <c r="N5" s="4">
        <v>3</v>
      </c>
      <c r="P5" s="38"/>
      <c r="Q5" s="38"/>
    </row>
    <row r="6" spans="2:17" x14ac:dyDescent="0.2">
      <c r="B6" s="4" t="str">
        <f>C6&amp;COUNTIF($C$3:C6,C6)</f>
        <v>20××1记22</v>
      </c>
      <c r="C6" s="4" t="str">
        <f t="shared" si="0"/>
        <v>20××1记2</v>
      </c>
      <c r="D6" s="4" t="s">
        <v>255</v>
      </c>
      <c r="E6" s="4">
        <v>1</v>
      </c>
      <c r="F6" s="4">
        <v>2</v>
      </c>
      <c r="G6" s="4" t="s">
        <v>256</v>
      </c>
      <c r="H6" s="4">
        <v>2</v>
      </c>
      <c r="I6" s="4" t="s">
        <v>258</v>
      </c>
      <c r="J6" s="4" t="s">
        <v>226</v>
      </c>
      <c r="K6" s="4" t="s">
        <v>165</v>
      </c>
      <c r="L6" s="4"/>
      <c r="M6" s="4">
        <v>20000</v>
      </c>
      <c r="N6" s="4">
        <v>3</v>
      </c>
      <c r="P6" s="38"/>
      <c r="Q6" s="38"/>
    </row>
    <row r="7" spans="2:17" x14ac:dyDescent="0.2">
      <c r="B7" s="4" t="str">
        <f>C7&amp;COUNTIF($C$3:C7,C7)</f>
        <v>20××1记23</v>
      </c>
      <c r="C7" s="4" t="str">
        <f t="shared" si="0"/>
        <v>20××1记2</v>
      </c>
      <c r="D7" s="4" t="s">
        <v>255</v>
      </c>
      <c r="E7" s="4">
        <v>1</v>
      </c>
      <c r="F7" s="4">
        <v>2</v>
      </c>
      <c r="G7" s="4" t="s">
        <v>256</v>
      </c>
      <c r="H7" s="4">
        <v>2</v>
      </c>
      <c r="I7" s="4" t="s">
        <v>258</v>
      </c>
      <c r="J7" s="4" t="s">
        <v>198</v>
      </c>
      <c r="K7" s="4" t="s">
        <v>200</v>
      </c>
      <c r="L7" s="4"/>
      <c r="M7" s="4">
        <v>2600</v>
      </c>
      <c r="N7" s="4">
        <v>3</v>
      </c>
      <c r="P7" s="38"/>
      <c r="Q7" s="38"/>
    </row>
    <row r="8" spans="2:17" x14ac:dyDescent="0.2">
      <c r="B8" s="4" t="str">
        <f>C8&amp;COUNTIF($C$3:C8,C8)</f>
        <v>20××1记31</v>
      </c>
      <c r="C8" s="4" t="str">
        <f t="shared" si="0"/>
        <v>20××1记3</v>
      </c>
      <c r="D8" s="4" t="s">
        <v>255</v>
      </c>
      <c r="E8" s="4">
        <v>1</v>
      </c>
      <c r="F8" s="4">
        <v>5</v>
      </c>
      <c r="G8" s="4" t="s">
        <v>256</v>
      </c>
      <c r="H8" s="4">
        <v>3</v>
      </c>
      <c r="I8" s="4" t="s">
        <v>259</v>
      </c>
      <c r="J8" s="4" t="s">
        <v>160</v>
      </c>
      <c r="K8" s="4" t="s">
        <v>162</v>
      </c>
      <c r="L8" s="4">
        <v>12000</v>
      </c>
      <c r="M8" s="4"/>
      <c r="N8" s="4">
        <v>4</v>
      </c>
      <c r="P8" s="38"/>
      <c r="Q8" s="38"/>
    </row>
    <row r="9" spans="2:17" x14ac:dyDescent="0.2">
      <c r="B9" s="4" t="str">
        <f>C9&amp;COUNTIF($C$3:C9,C9)</f>
        <v>20××1记32</v>
      </c>
      <c r="C9" s="4" t="str">
        <f t="shared" si="0"/>
        <v>20××1记3</v>
      </c>
      <c r="D9" s="4" t="s">
        <v>255</v>
      </c>
      <c r="E9" s="4">
        <v>1</v>
      </c>
      <c r="F9" s="4">
        <v>5</v>
      </c>
      <c r="G9" s="4" t="s">
        <v>256</v>
      </c>
      <c r="H9" s="4">
        <v>3</v>
      </c>
      <c r="I9" s="4" t="s">
        <v>259</v>
      </c>
      <c r="J9" s="4" t="s">
        <v>198</v>
      </c>
      <c r="K9" s="4" t="s">
        <v>199</v>
      </c>
      <c r="L9" s="4">
        <v>1560</v>
      </c>
      <c r="M9" s="4"/>
      <c r="N9" s="4">
        <v>4</v>
      </c>
      <c r="P9" s="38"/>
      <c r="Q9" s="38"/>
    </row>
    <row r="10" spans="2:17" x14ac:dyDescent="0.2">
      <c r="B10" s="4" t="str">
        <f>C10&amp;COUNTIF($C$3:C10,C10)</f>
        <v>20××1记33</v>
      </c>
      <c r="C10" s="4" t="str">
        <f t="shared" si="0"/>
        <v>20××1记3</v>
      </c>
      <c r="D10" s="4" t="s">
        <v>255</v>
      </c>
      <c r="E10" s="4">
        <v>1</v>
      </c>
      <c r="F10" s="4">
        <v>5</v>
      </c>
      <c r="G10" s="4" t="s">
        <v>256</v>
      </c>
      <c r="H10" s="4">
        <v>3</v>
      </c>
      <c r="I10" s="4" t="s">
        <v>259</v>
      </c>
      <c r="J10" s="4" t="s">
        <v>145</v>
      </c>
      <c r="K10" s="4" t="s">
        <v>146</v>
      </c>
      <c r="L10" s="4"/>
      <c r="M10" s="4">
        <v>13560</v>
      </c>
      <c r="N10" s="4">
        <v>4</v>
      </c>
      <c r="P10" s="38"/>
      <c r="Q10" s="38"/>
    </row>
    <row r="11" spans="2:17" x14ac:dyDescent="0.2">
      <c r="B11" s="4" t="str">
        <f>C11&amp;COUNTIF($C$3:C11,C11)</f>
        <v>20××1记41</v>
      </c>
      <c r="C11" s="4" t="str">
        <f t="shared" si="0"/>
        <v>20××1记4</v>
      </c>
      <c r="D11" s="4" t="s">
        <v>255</v>
      </c>
      <c r="E11" s="4">
        <v>1</v>
      </c>
      <c r="F11" s="4">
        <v>10</v>
      </c>
      <c r="G11" s="4" t="s">
        <v>256</v>
      </c>
      <c r="H11" s="4">
        <v>4</v>
      </c>
      <c r="I11" s="4" t="s">
        <v>260</v>
      </c>
      <c r="J11" s="4" t="s">
        <v>234</v>
      </c>
      <c r="K11" s="4" t="s">
        <v>235</v>
      </c>
      <c r="L11" s="4">
        <v>500</v>
      </c>
      <c r="M11" s="4"/>
      <c r="N11" s="4">
        <v>2</v>
      </c>
      <c r="P11" s="38"/>
      <c r="Q11" s="38"/>
    </row>
    <row r="12" spans="2:17" x14ac:dyDescent="0.2">
      <c r="B12" s="4" t="str">
        <f>C12&amp;COUNTIF($C$3:C12,C12)</f>
        <v>20××1记42</v>
      </c>
      <c r="C12" s="4" t="str">
        <f t="shared" si="0"/>
        <v>20××1记4</v>
      </c>
      <c r="D12" s="4" t="s">
        <v>255</v>
      </c>
      <c r="E12" s="4">
        <v>1</v>
      </c>
      <c r="F12" s="4">
        <v>10</v>
      </c>
      <c r="G12" s="4" t="s">
        <v>256</v>
      </c>
      <c r="H12" s="4">
        <v>4</v>
      </c>
      <c r="I12" s="4" t="s">
        <v>260</v>
      </c>
      <c r="J12" s="4" t="s">
        <v>144</v>
      </c>
      <c r="K12" s="4"/>
      <c r="L12" s="4"/>
      <c r="M12" s="4">
        <v>500</v>
      </c>
      <c r="N12" s="4">
        <v>2</v>
      </c>
      <c r="P12" s="38"/>
      <c r="Q12" s="38"/>
    </row>
    <row r="13" spans="2:17" x14ac:dyDescent="0.2">
      <c r="B13" s="4" t="str">
        <f>C13&amp;COUNTIF($C$3:C13,C13)</f>
        <v>20××1记51</v>
      </c>
      <c r="C13" s="4" t="str">
        <f t="shared" si="0"/>
        <v>20××1记5</v>
      </c>
      <c r="D13" s="4" t="s">
        <v>255</v>
      </c>
      <c r="E13" s="4">
        <v>1</v>
      </c>
      <c r="F13" s="4">
        <v>12</v>
      </c>
      <c r="G13" s="4" t="s">
        <v>256</v>
      </c>
      <c r="H13" s="4">
        <v>5</v>
      </c>
      <c r="I13" s="4" t="s">
        <v>261</v>
      </c>
      <c r="J13" s="4" t="s">
        <v>152</v>
      </c>
      <c r="K13" s="4" t="s">
        <v>153</v>
      </c>
      <c r="L13" s="4"/>
      <c r="M13" s="4">
        <v>22600</v>
      </c>
      <c r="N13" s="4">
        <v>1</v>
      </c>
      <c r="P13" s="38"/>
      <c r="Q13" s="38"/>
    </row>
    <row r="14" spans="2:17" x14ac:dyDescent="0.2">
      <c r="B14" s="4" t="str">
        <f>C14&amp;COUNTIF($C$3:C14,C14)</f>
        <v>20××1记52</v>
      </c>
      <c r="C14" s="4" t="str">
        <f t="shared" si="0"/>
        <v>20××1记5</v>
      </c>
      <c r="D14" s="4" t="s">
        <v>255</v>
      </c>
      <c r="E14" s="4">
        <v>1</v>
      </c>
      <c r="F14" s="4">
        <v>12</v>
      </c>
      <c r="G14" s="4" t="s">
        <v>256</v>
      </c>
      <c r="H14" s="4">
        <v>5</v>
      </c>
      <c r="I14" s="4" t="s">
        <v>261</v>
      </c>
      <c r="J14" s="4" t="s">
        <v>145</v>
      </c>
      <c r="K14" s="4" t="s">
        <v>146</v>
      </c>
      <c r="L14" s="4">
        <v>22600</v>
      </c>
      <c r="M14" s="4"/>
      <c r="N14" s="4">
        <v>1</v>
      </c>
      <c r="P14" s="38"/>
      <c r="Q14" s="38"/>
    </row>
    <row r="15" spans="2:17" x14ac:dyDescent="0.2">
      <c r="B15" s="4" t="str">
        <f>C15&amp;COUNTIF($C$3:C15,C15)</f>
        <v>20××1记61</v>
      </c>
      <c r="C15" s="4" t="str">
        <f t="shared" si="0"/>
        <v>20××1记6</v>
      </c>
      <c r="D15" s="4" t="s">
        <v>255</v>
      </c>
      <c r="E15" s="4">
        <v>1</v>
      </c>
      <c r="F15" s="4">
        <v>15</v>
      </c>
      <c r="G15" s="4" t="s">
        <v>256</v>
      </c>
      <c r="H15" s="4">
        <v>6</v>
      </c>
      <c r="I15" s="4" t="s">
        <v>262</v>
      </c>
      <c r="J15" s="4" t="s">
        <v>191</v>
      </c>
      <c r="K15" s="4" t="s">
        <v>192</v>
      </c>
      <c r="L15" s="4">
        <v>16500</v>
      </c>
      <c r="M15" s="4"/>
      <c r="N15" s="4">
        <v>2</v>
      </c>
      <c r="P15" s="38"/>
      <c r="Q15" s="38"/>
    </row>
    <row r="16" spans="2:17" x14ac:dyDescent="0.2">
      <c r="B16" s="4" t="str">
        <f>C16&amp;COUNTIF($C$3:C16,C16)</f>
        <v>20××1记62</v>
      </c>
      <c r="C16" s="4" t="str">
        <f t="shared" si="0"/>
        <v>20××1记6</v>
      </c>
      <c r="D16" s="4" t="s">
        <v>255</v>
      </c>
      <c r="E16" s="4">
        <v>1</v>
      </c>
      <c r="F16" s="4">
        <v>15</v>
      </c>
      <c r="G16" s="4" t="s">
        <v>256</v>
      </c>
      <c r="H16" s="4">
        <v>6</v>
      </c>
      <c r="I16" s="4" t="s">
        <v>262</v>
      </c>
      <c r="J16" s="4" t="s">
        <v>145</v>
      </c>
      <c r="K16" s="4" t="s">
        <v>146</v>
      </c>
      <c r="L16" s="4"/>
      <c r="M16" s="4">
        <v>16500</v>
      </c>
      <c r="N16" s="4">
        <v>2</v>
      </c>
      <c r="P16" s="38"/>
      <c r="Q16" s="38"/>
    </row>
    <row r="17" spans="2:17" x14ac:dyDescent="0.2">
      <c r="B17" s="4" t="str">
        <f>C17&amp;COUNTIF($C$3:C17,C17)</f>
        <v>20××1记71</v>
      </c>
      <c r="C17" s="4" t="str">
        <f t="shared" si="0"/>
        <v>20××1记7</v>
      </c>
      <c r="D17" s="4" t="s">
        <v>255</v>
      </c>
      <c r="E17" s="4">
        <v>1</v>
      </c>
      <c r="F17" s="4">
        <v>18</v>
      </c>
      <c r="G17" s="4" t="s">
        <v>256</v>
      </c>
      <c r="H17" s="4">
        <v>7</v>
      </c>
      <c r="I17" s="4" t="s">
        <v>263</v>
      </c>
      <c r="J17" s="4" t="s">
        <v>180</v>
      </c>
      <c r="K17" s="4"/>
      <c r="L17" s="4">
        <v>12000</v>
      </c>
      <c r="M17" s="4"/>
      <c r="N17" s="4">
        <v>5</v>
      </c>
      <c r="P17" s="38"/>
      <c r="Q17" s="38"/>
    </row>
    <row r="18" spans="2:17" x14ac:dyDescent="0.2">
      <c r="B18" s="4" t="str">
        <f>C18&amp;COUNTIF($C$3:C18,C18)</f>
        <v>20××1记72</v>
      </c>
      <c r="C18" s="4" t="str">
        <f t="shared" si="0"/>
        <v>20××1记7</v>
      </c>
      <c r="D18" s="4" t="s">
        <v>255</v>
      </c>
      <c r="E18" s="4">
        <v>1</v>
      </c>
      <c r="F18" s="4">
        <v>18</v>
      </c>
      <c r="G18" s="4" t="s">
        <v>256</v>
      </c>
      <c r="H18" s="4">
        <v>7</v>
      </c>
      <c r="I18" s="4" t="s">
        <v>263</v>
      </c>
      <c r="J18" s="4" t="s">
        <v>145</v>
      </c>
      <c r="K18" s="4" t="s">
        <v>146</v>
      </c>
      <c r="L18" s="4"/>
      <c r="M18" s="4">
        <v>12000</v>
      </c>
      <c r="N18" s="4">
        <v>5</v>
      </c>
      <c r="P18" s="38"/>
      <c r="Q18" s="38"/>
    </row>
    <row r="19" spans="2:17" x14ac:dyDescent="0.2">
      <c r="B19" s="4" t="str">
        <f>C19&amp;COUNTIF($C$3:C19,C19)</f>
        <v>20××1记81</v>
      </c>
      <c r="C19" s="4" t="str">
        <f t="shared" si="0"/>
        <v>20××1记8</v>
      </c>
      <c r="D19" s="4" t="s">
        <v>255</v>
      </c>
      <c r="E19" s="4">
        <v>1</v>
      </c>
      <c r="F19" s="4">
        <v>22</v>
      </c>
      <c r="G19" s="4" t="s">
        <v>256</v>
      </c>
      <c r="H19" s="4">
        <v>8</v>
      </c>
      <c r="I19" s="4" t="s">
        <v>264</v>
      </c>
      <c r="J19" s="4" t="s">
        <v>237</v>
      </c>
      <c r="K19" s="4" t="s">
        <v>239</v>
      </c>
      <c r="L19" s="4"/>
      <c r="M19" s="4">
        <v>50</v>
      </c>
      <c r="N19" s="4">
        <v>1</v>
      </c>
      <c r="P19" s="38"/>
      <c r="Q19" s="38"/>
    </row>
    <row r="20" spans="2:17" x14ac:dyDescent="0.2">
      <c r="B20" s="4" t="str">
        <f>C20&amp;COUNTIF($C$3:C20,C20)</f>
        <v>20××1记82</v>
      </c>
      <c r="C20" s="4" t="str">
        <f t="shared" si="0"/>
        <v>20××1记8</v>
      </c>
      <c r="D20" s="4" t="s">
        <v>255</v>
      </c>
      <c r="E20" s="4">
        <v>1</v>
      </c>
      <c r="F20" s="4">
        <v>22</v>
      </c>
      <c r="G20" s="4" t="s">
        <v>256</v>
      </c>
      <c r="H20" s="4">
        <v>8</v>
      </c>
      <c r="I20" s="4" t="s">
        <v>264</v>
      </c>
      <c r="J20" s="4" t="s">
        <v>145</v>
      </c>
      <c r="K20" s="4" t="s">
        <v>146</v>
      </c>
      <c r="L20" s="4">
        <v>50</v>
      </c>
      <c r="M20" s="4"/>
      <c r="N20" s="4">
        <v>1</v>
      </c>
      <c r="P20" s="38"/>
      <c r="Q20" s="38"/>
    </row>
    <row r="21" spans="2:17" x14ac:dyDescent="0.2">
      <c r="B21" s="4" t="str">
        <f>C21&amp;COUNTIF($C$3:C21,C21)</f>
        <v>20××1记91</v>
      </c>
      <c r="C21" s="4" t="str">
        <f t="shared" si="0"/>
        <v>20××1记9</v>
      </c>
      <c r="D21" s="4" t="s">
        <v>255</v>
      </c>
      <c r="E21" s="4">
        <v>1</v>
      </c>
      <c r="F21" s="4">
        <v>31</v>
      </c>
      <c r="G21" s="4" t="s">
        <v>256</v>
      </c>
      <c r="H21" s="4">
        <v>9</v>
      </c>
      <c r="I21" s="4" t="s">
        <v>265</v>
      </c>
      <c r="J21" s="4" t="s">
        <v>226</v>
      </c>
      <c r="K21" s="4" t="s">
        <v>165</v>
      </c>
      <c r="L21" s="4">
        <v>13000</v>
      </c>
      <c r="M21" s="4"/>
      <c r="N21" s="4">
        <v>1</v>
      </c>
      <c r="P21" s="38"/>
      <c r="Q21" s="38"/>
    </row>
    <row r="22" spans="2:17" x14ac:dyDescent="0.2">
      <c r="B22" s="4" t="str">
        <f>C22&amp;COUNTIF($C$3:C22,C22)</f>
        <v>20××1记92</v>
      </c>
      <c r="C22" s="4" t="str">
        <f t="shared" si="0"/>
        <v>20××1记9</v>
      </c>
      <c r="D22" s="4" t="s">
        <v>255</v>
      </c>
      <c r="E22" s="4">
        <v>1</v>
      </c>
      <c r="F22" s="4">
        <v>31</v>
      </c>
      <c r="G22" s="4" t="s">
        <v>256</v>
      </c>
      <c r="H22" s="4">
        <v>9</v>
      </c>
      <c r="I22" s="4" t="s">
        <v>265</v>
      </c>
      <c r="J22" s="4" t="s">
        <v>164</v>
      </c>
      <c r="K22" s="4" t="s">
        <v>165</v>
      </c>
      <c r="L22" s="4"/>
      <c r="M22" s="4">
        <v>13000</v>
      </c>
      <c r="N22" s="4">
        <v>1</v>
      </c>
      <c r="P22" s="38"/>
      <c r="Q22" s="38"/>
    </row>
    <row r="23" spans="2:17" x14ac:dyDescent="0.2">
      <c r="B23" s="4" t="str">
        <f>C23&amp;COUNTIF($C$3:C23,C23)</f>
        <v>20××1记101</v>
      </c>
      <c r="C23" s="4" t="str">
        <f t="shared" si="0"/>
        <v>20××1记10</v>
      </c>
      <c r="D23" s="4" t="s">
        <v>255</v>
      </c>
      <c r="E23" s="4">
        <v>1</v>
      </c>
      <c r="F23" s="4">
        <v>31</v>
      </c>
      <c r="G23" s="4" t="s">
        <v>256</v>
      </c>
      <c r="H23" s="4">
        <v>10</v>
      </c>
      <c r="I23" s="4" t="s">
        <v>266</v>
      </c>
      <c r="J23" s="4" t="s">
        <v>198</v>
      </c>
      <c r="K23" s="4" t="s">
        <v>201</v>
      </c>
      <c r="L23" s="4">
        <v>1040</v>
      </c>
      <c r="M23" s="4"/>
      <c r="N23" s="4">
        <v>1</v>
      </c>
      <c r="P23" s="38"/>
      <c r="Q23" s="38"/>
    </row>
    <row r="24" spans="2:17" x14ac:dyDescent="0.2">
      <c r="B24" s="4" t="str">
        <f>C24&amp;COUNTIF($C$3:C24,C24)</f>
        <v>20××1记102</v>
      </c>
      <c r="C24" s="4" t="str">
        <f t="shared" si="0"/>
        <v>20××1记10</v>
      </c>
      <c r="D24" s="4" t="s">
        <v>255</v>
      </c>
      <c r="E24" s="4">
        <v>1</v>
      </c>
      <c r="F24" s="4">
        <v>31</v>
      </c>
      <c r="G24" s="4" t="s">
        <v>256</v>
      </c>
      <c r="H24" s="4">
        <v>10</v>
      </c>
      <c r="I24" s="4" t="s">
        <v>266</v>
      </c>
      <c r="J24" s="4" t="s">
        <v>198</v>
      </c>
      <c r="K24" s="4" t="s">
        <v>202</v>
      </c>
      <c r="L24" s="4"/>
      <c r="M24" s="4">
        <v>1040</v>
      </c>
      <c r="N24" s="4">
        <v>1</v>
      </c>
      <c r="P24" s="38"/>
      <c r="Q24" s="38"/>
    </row>
    <row r="25" spans="2:17" x14ac:dyDescent="0.2">
      <c r="B25" s="4" t="str">
        <f>C25&amp;COUNTIF($C$3:C25,C25)</f>
        <v>20××1记111</v>
      </c>
      <c r="C25" s="4" t="str">
        <f t="shared" si="0"/>
        <v>20××1记11</v>
      </c>
      <c r="D25" s="4" t="s">
        <v>255</v>
      </c>
      <c r="E25" s="4">
        <v>1</v>
      </c>
      <c r="F25" s="4">
        <v>31</v>
      </c>
      <c r="G25" s="4" t="s">
        <v>256</v>
      </c>
      <c r="H25" s="4">
        <v>11</v>
      </c>
      <c r="I25" s="4" t="s">
        <v>267</v>
      </c>
      <c r="J25" s="4" t="s">
        <v>226</v>
      </c>
      <c r="K25" s="4" t="s">
        <v>165</v>
      </c>
      <c r="L25" s="4">
        <v>20000</v>
      </c>
      <c r="M25" s="4"/>
      <c r="N25" s="4">
        <v>0</v>
      </c>
      <c r="P25" s="38"/>
      <c r="Q25" s="38"/>
    </row>
    <row r="26" spans="2:17" x14ac:dyDescent="0.2">
      <c r="B26" s="4" t="str">
        <f>C26&amp;COUNTIF($C$3:C26,C26)</f>
        <v>20××1记112</v>
      </c>
      <c r="C26" s="4" t="str">
        <f t="shared" si="0"/>
        <v>20××1记11</v>
      </c>
      <c r="D26" s="4" t="s">
        <v>255</v>
      </c>
      <c r="E26" s="4">
        <v>1</v>
      </c>
      <c r="F26" s="4">
        <v>31</v>
      </c>
      <c r="G26" s="4" t="s">
        <v>256</v>
      </c>
      <c r="H26" s="4">
        <v>11</v>
      </c>
      <c r="I26" s="4" t="s">
        <v>267</v>
      </c>
      <c r="J26" s="4" t="s">
        <v>230</v>
      </c>
      <c r="K26" s="4" t="s">
        <v>165</v>
      </c>
      <c r="L26" s="4"/>
      <c r="M26" s="4">
        <v>13000</v>
      </c>
      <c r="N26" s="4">
        <v>0</v>
      </c>
      <c r="P26" s="38"/>
      <c r="Q26" s="38"/>
    </row>
    <row r="27" spans="2:17" x14ac:dyDescent="0.2">
      <c r="B27" s="4" t="str">
        <f>C27&amp;COUNTIF($C$3:C27,C27)</f>
        <v>20××1记113</v>
      </c>
      <c r="C27" s="4" t="str">
        <f t="shared" si="0"/>
        <v>20××1记11</v>
      </c>
      <c r="D27" s="4" t="s">
        <v>255</v>
      </c>
      <c r="E27" s="4">
        <v>1</v>
      </c>
      <c r="F27" s="4">
        <v>31</v>
      </c>
      <c r="G27" s="4" t="s">
        <v>256</v>
      </c>
      <c r="H27" s="4">
        <v>11</v>
      </c>
      <c r="I27" s="4" t="s">
        <v>267</v>
      </c>
      <c r="J27" s="4" t="s">
        <v>234</v>
      </c>
      <c r="K27" s="4" t="s">
        <v>235</v>
      </c>
      <c r="L27" s="4"/>
      <c r="M27" s="4">
        <v>500</v>
      </c>
      <c r="N27" s="4">
        <v>0</v>
      </c>
      <c r="P27" s="38"/>
      <c r="Q27" s="38"/>
    </row>
    <row r="28" spans="2:17" x14ac:dyDescent="0.2">
      <c r="B28" s="4" t="str">
        <f>C28&amp;COUNTIF($C$3:C28,C28)</f>
        <v>20××1记114</v>
      </c>
      <c r="C28" s="4" t="str">
        <f t="shared" si="0"/>
        <v>20××1记11</v>
      </c>
      <c r="D28" s="4" t="s">
        <v>255</v>
      </c>
      <c r="E28" s="4">
        <v>1</v>
      </c>
      <c r="F28" s="4">
        <v>31</v>
      </c>
      <c r="G28" s="4" t="s">
        <v>256</v>
      </c>
      <c r="H28" s="4">
        <v>11</v>
      </c>
      <c r="I28" s="4" t="s">
        <v>267</v>
      </c>
      <c r="J28" s="4" t="s">
        <v>237</v>
      </c>
      <c r="K28" s="4" t="s">
        <v>239</v>
      </c>
      <c r="L28" s="4">
        <v>50</v>
      </c>
      <c r="M28" s="4"/>
      <c r="N28" s="4">
        <v>0</v>
      </c>
      <c r="P28" s="38"/>
      <c r="Q28" s="38"/>
    </row>
    <row r="29" spans="2:17" x14ac:dyDescent="0.2">
      <c r="B29" s="4" t="str">
        <f>C29&amp;COUNTIF($C$3:C29,C29)</f>
        <v>20××1记115</v>
      </c>
      <c r="C29" s="4" t="str">
        <f t="shared" si="0"/>
        <v>20××1记11</v>
      </c>
      <c r="D29" s="4" t="s">
        <v>255</v>
      </c>
      <c r="E29" s="4">
        <v>1</v>
      </c>
      <c r="F29" s="4">
        <v>31</v>
      </c>
      <c r="G29" s="4" t="s">
        <v>256</v>
      </c>
      <c r="H29" s="4">
        <v>11</v>
      </c>
      <c r="I29" s="4" t="s">
        <v>267</v>
      </c>
      <c r="J29" s="4" t="s">
        <v>216</v>
      </c>
      <c r="K29" s="4"/>
      <c r="L29" s="4"/>
      <c r="M29" s="4">
        <v>6550</v>
      </c>
      <c r="N29" s="4">
        <v>0</v>
      </c>
      <c r="P29" s="38"/>
      <c r="Q29" s="38"/>
    </row>
  </sheetData>
  <phoneticPr fontId="1" type="noConversion"/>
  <dataValidations count="2">
    <dataValidation type="list" allowBlank="1" showInputMessage="1" showErrorMessage="1" sqref="G3:G29">
      <formula1>"收,付,转,记"</formula1>
    </dataValidation>
    <dataValidation type="list" allowBlank="1" showInputMessage="1" showErrorMessage="1" sqref="K3:K29">
      <formula1>INDIRECT(J3)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会计科目表!$C$3:$C$66</xm:f>
          </x14:formula1>
          <xm:sqref>J3:J29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4"/>
  <sheetViews>
    <sheetView workbookViewId="0">
      <selection activeCell="P2" sqref="P2"/>
    </sheetView>
  </sheetViews>
  <sheetFormatPr defaultRowHeight="14.25" x14ac:dyDescent="0.2"/>
  <cols>
    <col min="1" max="2" width="9" style="13"/>
    <col min="3" max="3" width="2.25" style="13" customWidth="1"/>
    <col min="4" max="6" width="6.875" style="13" customWidth="1"/>
    <col min="7" max="7" width="13.25" style="13" customWidth="1"/>
    <col min="8" max="8" width="15.375" style="13" customWidth="1"/>
    <col min="9" max="10" width="9.75" style="13" customWidth="1"/>
    <col min="11" max="13" width="6.75" style="13" customWidth="1"/>
    <col min="14" max="14" width="5.375" style="13" customWidth="1"/>
    <col min="15" max="15" width="7.875" style="13" customWidth="1"/>
    <col min="16" max="16384" width="9" style="13"/>
  </cols>
  <sheetData>
    <row r="2" spans="2:17" ht="36" x14ac:dyDescent="0.2">
      <c r="B2" s="5"/>
      <c r="C2" s="76" t="s">
        <v>268</v>
      </c>
      <c r="D2" s="76"/>
      <c r="E2" s="76" t="str">
        <f>IF(AND(I12=0,K12=0),IF(I12&lt;&gt;K12,"借贷未平","借贷平衡"))</f>
        <v>借贷平衡</v>
      </c>
      <c r="F2" s="76"/>
      <c r="G2" s="6"/>
      <c r="H2" s="7"/>
      <c r="I2" s="8" t="s">
        <v>269</v>
      </c>
      <c r="J2" s="9" t="s">
        <v>369</v>
      </c>
      <c r="K2" s="8" t="s">
        <v>270</v>
      </c>
      <c r="L2" s="9">
        <v>1</v>
      </c>
      <c r="M2" s="8" t="s">
        <v>271</v>
      </c>
      <c r="N2" s="10" t="s">
        <v>256</v>
      </c>
      <c r="O2" s="11" t="s">
        <v>272</v>
      </c>
      <c r="P2" s="10">
        <v>2</v>
      </c>
      <c r="Q2" s="12"/>
    </row>
    <row r="3" spans="2:17" ht="27.75" x14ac:dyDescent="0.2">
      <c r="B3" s="12"/>
      <c r="C3" s="14"/>
      <c r="D3" s="77" t="s">
        <v>273</v>
      </c>
      <c r="E3" s="77"/>
      <c r="F3" s="77"/>
      <c r="G3" s="77"/>
      <c r="H3" s="77"/>
      <c r="I3" s="77"/>
      <c r="J3" s="77"/>
      <c r="K3" s="77"/>
      <c r="L3" s="77"/>
      <c r="M3" s="77"/>
      <c r="N3" s="77"/>
      <c r="O3" s="15"/>
      <c r="P3" s="5"/>
      <c r="Q3" s="5"/>
    </row>
    <row r="4" spans="2:17" ht="20.100000000000001" customHeight="1" x14ac:dyDescent="0.2">
      <c r="B4" s="12"/>
      <c r="C4" s="16"/>
      <c r="D4" s="17"/>
      <c r="E4" s="17"/>
      <c r="F4" s="17"/>
      <c r="G4" s="78" t="str">
        <f>J2&amp;"年"&amp;L2&amp;"月"&amp;IFERROR(VLOOKUP(Q7,记账工作簿!B:F,5,0),"")&amp;"日"</f>
        <v>20**年1月2日</v>
      </c>
      <c r="H4" s="78"/>
      <c r="I4" s="78"/>
      <c r="J4" s="78"/>
      <c r="K4" s="18"/>
      <c r="L4" s="19" t="s">
        <v>274</v>
      </c>
      <c r="M4" s="20"/>
      <c r="N4" s="21" t="s">
        <v>275</v>
      </c>
      <c r="O4" s="22"/>
      <c r="P4" s="5"/>
      <c r="Q4" s="12"/>
    </row>
    <row r="5" spans="2:17" ht="20.100000000000001" customHeight="1" x14ac:dyDescent="0.2">
      <c r="B5" s="12"/>
      <c r="C5" s="16"/>
      <c r="D5" s="79" t="s">
        <v>276</v>
      </c>
      <c r="E5" s="80"/>
      <c r="F5" s="81"/>
      <c r="G5" s="85" t="s">
        <v>292</v>
      </c>
      <c r="H5" s="86"/>
      <c r="I5" s="87" t="s">
        <v>277</v>
      </c>
      <c r="J5" s="81"/>
      <c r="K5" s="87" t="s">
        <v>278</v>
      </c>
      <c r="L5" s="80"/>
      <c r="M5" s="81"/>
      <c r="N5" s="89" t="s">
        <v>279</v>
      </c>
      <c r="O5" s="23"/>
      <c r="P5" s="5"/>
      <c r="Q5" s="12"/>
    </row>
    <row r="6" spans="2:17" ht="20.100000000000001" customHeight="1" x14ac:dyDescent="0.2">
      <c r="B6" s="12"/>
      <c r="C6" s="16"/>
      <c r="D6" s="82"/>
      <c r="E6" s="83"/>
      <c r="F6" s="84"/>
      <c r="G6" s="24" t="s">
        <v>280</v>
      </c>
      <c r="H6" s="24" t="s">
        <v>281</v>
      </c>
      <c r="I6" s="88"/>
      <c r="J6" s="84"/>
      <c r="K6" s="88"/>
      <c r="L6" s="83"/>
      <c r="M6" s="84"/>
      <c r="N6" s="90"/>
      <c r="O6" s="23"/>
      <c r="P6" s="5"/>
      <c r="Q6" s="12"/>
    </row>
    <row r="7" spans="2:17" ht="20.100000000000001" customHeight="1" x14ac:dyDescent="0.2">
      <c r="B7" s="12"/>
      <c r="C7" s="16"/>
      <c r="D7" s="63" t="str">
        <f>IFERROR(VLOOKUP(Q7,记账工作簿!B:L,8,0),"")</f>
        <v>销售商品款未收</v>
      </c>
      <c r="E7" s="64"/>
      <c r="F7" s="65"/>
      <c r="G7" s="25" t="str">
        <f>IFERROR(VLOOKUP(Q7,记账工作簿!B:L,9,0),"")</f>
        <v>应收账款</v>
      </c>
      <c r="H7" s="26" t="str">
        <f>IF(IFERROR(VLOOKUP(Q7,记账工作簿!B:L,10,0),"")=0,"",IFERROR(VLOOKUP(Q7,记账工作簿!B:L,10,0),""))</f>
        <v>A公司</v>
      </c>
      <c r="I7" s="66">
        <f>IF(IFERROR(VLOOKUP(Q7,记账工作簿!B:M,11,0),"")=0,"",IFERROR(VLOOKUP(Q7,记账工作簿!B:M,11,0),""))</f>
        <v>22600</v>
      </c>
      <c r="J7" s="67"/>
      <c r="K7" s="66" t="str">
        <f>IF(IFERROR(VLOOKUP(Q7,记账工作簿!B:M,12,0),"")=0,"",IFERROR(VLOOKUP(Q7,记账工作簿!B:M,12,0),""))</f>
        <v/>
      </c>
      <c r="L7" s="68"/>
      <c r="M7" s="67"/>
      <c r="N7" s="27"/>
      <c r="O7" s="28" t="s">
        <v>282</v>
      </c>
      <c r="P7" s="29">
        <v>1</v>
      </c>
      <c r="Q7" s="12" t="str">
        <f>$J$2&amp;$L$2&amp;$N$2&amp;$P$2&amp;P7</f>
        <v>20**1记21</v>
      </c>
    </row>
    <row r="8" spans="2:17" ht="20.100000000000001" customHeight="1" x14ac:dyDescent="0.2">
      <c r="B8" s="12"/>
      <c r="C8" s="16"/>
      <c r="D8" s="63" t="str">
        <f>IFERROR(VLOOKUP(Q8,记账工作簿!B:L,8,0),"")</f>
        <v>提取备用金</v>
      </c>
      <c r="E8" s="64"/>
      <c r="F8" s="65"/>
      <c r="G8" s="25" t="str">
        <f>IFERROR(VLOOKUP(Q8,记账工作簿!B:L,9,0),"")</f>
        <v>银行存款</v>
      </c>
      <c r="H8" s="26" t="str">
        <f>IF(IFERROR(VLOOKUP(Q8,记账工作簿!B:L,10,0),"")=0,"",IFERROR(VLOOKUP(Q8,记账工作簿!B:L,10,0),""))</f>
        <v>交通银行</v>
      </c>
      <c r="I8" s="66" t="str">
        <f>IF(IFERROR(VLOOKUP(Q8,记账工作簿!B:M,11,0),"")=0,"",IFERROR(VLOOKUP(Q8,记账工作簿!B:M,11,0),""))</f>
        <v/>
      </c>
      <c r="J8" s="67"/>
      <c r="K8" s="66">
        <f>IF(IFERROR(VLOOKUP(Q8,记账工作簿!B:M,12,0),"")=0,"",IFERROR(VLOOKUP(Q8,记账工作簿!B:M,12,0),""))</f>
        <v>2500</v>
      </c>
      <c r="L8" s="68"/>
      <c r="M8" s="67"/>
      <c r="N8" s="30"/>
      <c r="O8" s="28" t="s">
        <v>283</v>
      </c>
      <c r="P8" s="29">
        <v>2</v>
      </c>
      <c r="Q8" s="12" t="str">
        <f t="shared" ref="Q8:Q11" si="0">$J$2&amp;$L$2&amp;$N$2&amp;$P$2&amp;P8</f>
        <v>20**1记22</v>
      </c>
    </row>
    <row r="9" spans="2:17" ht="20.100000000000001" customHeight="1" x14ac:dyDescent="0.2">
      <c r="B9" s="12"/>
      <c r="C9" s="16"/>
      <c r="D9" s="63" t="str">
        <f>IFERROR(VLOOKUP(Q9,记账工作簿!B:L,8,0),"")</f>
        <v>销售商品款未收</v>
      </c>
      <c r="E9" s="64"/>
      <c r="F9" s="65"/>
      <c r="G9" s="25" t="str">
        <f>IFERROR(VLOOKUP(Q9,记账工作簿!B:L,9,0),"")</f>
        <v>应交税费</v>
      </c>
      <c r="H9" s="26" t="str">
        <f>IF(IFERROR(VLOOKUP(Q9,记账工作簿!B:L,10,0),"")=0,"",IFERROR(VLOOKUP(Q9,记账工作簿!B:L,10,0),""))</f>
        <v>应交增值税（销项税额）</v>
      </c>
      <c r="I9" s="66" t="str">
        <f>IF(IFERROR(VLOOKUP(Q9,记账工作簿!B:M,11,0),"")=0,"",IFERROR(VLOOKUP(Q9,记账工作簿!B:M,11,0),""))</f>
        <v/>
      </c>
      <c r="J9" s="67"/>
      <c r="K9" s="66">
        <f>IF(IFERROR(VLOOKUP(Q9,记账工作簿!B:M,12,0),"")=0,"",IFERROR(VLOOKUP(Q9,记账工作簿!B:M,12,0),""))</f>
        <v>2600</v>
      </c>
      <c r="L9" s="68"/>
      <c r="M9" s="67"/>
      <c r="N9" s="31"/>
      <c r="O9" s="28" t="s">
        <v>284</v>
      </c>
      <c r="P9" s="29">
        <v>3</v>
      </c>
      <c r="Q9" s="12" t="str">
        <f t="shared" si="0"/>
        <v>20**1记23</v>
      </c>
    </row>
    <row r="10" spans="2:17" ht="20.100000000000001" customHeight="1" x14ac:dyDescent="0.2">
      <c r="B10" s="12"/>
      <c r="C10" s="16"/>
      <c r="D10" s="63" t="str">
        <f>IFERROR(VLOOKUP(Q10,记账工作簿!B:L,8,0),"")</f>
        <v/>
      </c>
      <c r="E10" s="64"/>
      <c r="F10" s="65"/>
      <c r="G10" s="25" t="str">
        <f>IFERROR(VLOOKUP(Q10,记账工作簿!B:L,9,0),"")</f>
        <v/>
      </c>
      <c r="H10" s="26" t="str">
        <f>IF(IFERROR(VLOOKUP(Q10,记账工作簿!B:L,10,0),"")=0,"",IFERROR(VLOOKUP(Q10,记账工作簿!B:L,10,0),""))</f>
        <v/>
      </c>
      <c r="I10" s="66" t="str">
        <f>IF(IFERROR(VLOOKUP(Q10,记账工作簿!B:M,11,0),"")=0,"",IFERROR(VLOOKUP(Q10,记账工作簿!B:M,11,0),""))</f>
        <v/>
      </c>
      <c r="J10" s="67"/>
      <c r="K10" s="66" t="str">
        <f>IF(IFERROR(VLOOKUP(Q10,记账工作簿!B:M,12,0),"")=0,"",IFERROR(VLOOKUP(Q10,记账工作簿!B:M,12,0),""))</f>
        <v/>
      </c>
      <c r="L10" s="68"/>
      <c r="M10" s="67"/>
      <c r="N10" s="31"/>
      <c r="O10" s="32">
        <f>IFERROR(VLOOKUP(Q7,记账工作簿!B:N,13,0),"")</f>
        <v>3</v>
      </c>
      <c r="P10" s="29">
        <v>4</v>
      </c>
      <c r="Q10" s="12" t="str">
        <f t="shared" si="0"/>
        <v>20**1记24</v>
      </c>
    </row>
    <row r="11" spans="2:17" ht="20.100000000000001" customHeight="1" x14ac:dyDescent="0.2">
      <c r="B11" s="12"/>
      <c r="C11" s="16"/>
      <c r="D11" s="63" t="str">
        <f>IFERROR(VLOOKUP(Q11,记账工作簿!B:L,8,0),"")</f>
        <v/>
      </c>
      <c r="E11" s="64"/>
      <c r="F11" s="65"/>
      <c r="G11" s="25" t="str">
        <f>IFERROR(VLOOKUP(Q11,记账工作簿!B:L,9,0),"")</f>
        <v/>
      </c>
      <c r="H11" s="26" t="str">
        <f>IF(IFERROR(VLOOKUP(Q11,记账工作簿!B:L,10,0),"")=0,"",IFERROR(VLOOKUP(Q11,记账工作簿!B:L,10,0),""))</f>
        <v/>
      </c>
      <c r="I11" s="66" t="str">
        <f>IF(IFERROR(VLOOKUP(Q11,记账工作簿!B:M,11,0),"")=0,"",IFERROR(VLOOKUP(Q11,记账工作簿!B:M,11,0),""))</f>
        <v/>
      </c>
      <c r="J11" s="67"/>
      <c r="K11" s="66" t="str">
        <f>IF(IFERROR(VLOOKUP(Q11,记账工作簿!B:M,12,0),"")=0,"",IFERROR(VLOOKUP(Q11,记账工作簿!B:M,12,0),""))</f>
        <v/>
      </c>
      <c r="L11" s="68"/>
      <c r="M11" s="67"/>
      <c r="N11" s="31"/>
      <c r="O11" s="28" t="s">
        <v>285</v>
      </c>
      <c r="P11" s="29">
        <v>5</v>
      </c>
      <c r="Q11" s="12" t="str">
        <f t="shared" si="0"/>
        <v>20**1记25</v>
      </c>
    </row>
    <row r="12" spans="2:17" ht="20.100000000000001" customHeight="1" x14ac:dyDescent="0.2">
      <c r="B12" s="12"/>
      <c r="C12" s="16"/>
      <c r="D12" s="69" t="s">
        <v>286</v>
      </c>
      <c r="E12" s="70"/>
      <c r="F12" s="70"/>
      <c r="G12" s="70"/>
      <c r="H12" s="71"/>
      <c r="I12" s="72"/>
      <c r="J12" s="73"/>
      <c r="K12" s="74"/>
      <c r="L12" s="75"/>
      <c r="M12" s="73"/>
      <c r="N12" s="33"/>
      <c r="O12" s="32"/>
      <c r="P12" s="5"/>
      <c r="Q12" s="12"/>
    </row>
    <row r="13" spans="2:17" ht="20.100000000000001" customHeight="1" x14ac:dyDescent="0.2">
      <c r="B13" s="12"/>
      <c r="C13" s="16"/>
      <c r="D13" s="34" t="s">
        <v>287</v>
      </c>
      <c r="E13" s="35"/>
      <c r="F13" s="28" t="s">
        <v>288</v>
      </c>
      <c r="G13" s="32"/>
      <c r="H13" s="28" t="s">
        <v>289</v>
      </c>
      <c r="I13" s="32"/>
      <c r="J13" s="28" t="s">
        <v>290</v>
      </c>
      <c r="K13" s="32"/>
      <c r="L13" s="28" t="s">
        <v>291</v>
      </c>
      <c r="M13" s="62"/>
      <c r="N13" s="62"/>
      <c r="O13" s="36"/>
      <c r="P13" s="5"/>
      <c r="Q13" s="37"/>
    </row>
    <row r="14" spans="2:17" ht="20.100000000000001" customHeight="1" x14ac:dyDescent="0.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</sheetData>
  <mergeCells count="28">
    <mergeCell ref="C2:D2"/>
    <mergeCell ref="E2:F2"/>
    <mergeCell ref="D3:N3"/>
    <mergeCell ref="G4:J4"/>
    <mergeCell ref="D5:F6"/>
    <mergeCell ref="G5:H5"/>
    <mergeCell ref="I5:J6"/>
    <mergeCell ref="K5:M6"/>
    <mergeCell ref="N5:N6"/>
    <mergeCell ref="D7:F7"/>
    <mergeCell ref="I7:J7"/>
    <mergeCell ref="K7:M7"/>
    <mergeCell ref="D8:F8"/>
    <mergeCell ref="I8:J8"/>
    <mergeCell ref="K8:M8"/>
    <mergeCell ref="D9:F9"/>
    <mergeCell ref="I9:J9"/>
    <mergeCell ref="K9:M9"/>
    <mergeCell ref="D10:F10"/>
    <mergeCell ref="I10:J10"/>
    <mergeCell ref="K10:M10"/>
    <mergeCell ref="M13:N13"/>
    <mergeCell ref="D11:F11"/>
    <mergeCell ref="I11:J11"/>
    <mergeCell ref="K11:M11"/>
    <mergeCell ref="D12:H12"/>
    <mergeCell ref="I12:J12"/>
    <mergeCell ref="K12:M12"/>
  </mergeCells>
  <phoneticPr fontId="1" type="noConversion"/>
  <conditionalFormatting sqref="D12">
    <cfRule type="cellIs" dxfId="4" priority="4" stopIfTrue="1" operator="equal">
      <formula>0</formula>
    </cfRule>
  </conditionalFormatting>
  <conditionalFormatting sqref="I2">
    <cfRule type="expression" dxfId="3" priority="3" stopIfTrue="1">
      <formula>$L$4=0</formula>
    </cfRule>
  </conditionalFormatting>
  <conditionalFormatting sqref="K2">
    <cfRule type="expression" dxfId="2" priority="5" stopIfTrue="1">
      <formula>$L$4=0</formula>
    </cfRule>
  </conditionalFormatting>
  <conditionalFormatting sqref="M2">
    <cfRule type="expression" dxfId="1" priority="1" stopIfTrue="1">
      <formula>$L$4=0</formula>
    </cfRule>
  </conditionalFormatting>
  <conditionalFormatting sqref="O2">
    <cfRule type="expression" dxfId="0" priority="2" stopIfTrue="1">
      <formula>$L$4=0</formula>
    </cfRule>
  </conditionalFormatting>
  <dataValidations count="13">
    <dataValidation allowBlank="1" showInputMessage="1" showErrorMessage="1" prompt="审核人签名" sqref="K13"/>
    <dataValidation allowBlank="1" showInputMessage="1" showErrorMessage="1" prompt="出纳签名" sqref="I13"/>
    <dataValidation allowBlank="1" showInputMessage="1" showErrorMessage="1" prompt="输入凭证号_x000a_" sqref="M4"/>
    <dataValidation allowBlank="1" showInputMessage="1" showErrorMessage="1" prompt="输入单据数量" sqref="O10:P10"/>
    <dataValidation allowBlank="1" showInputMessage="1" showErrorMessage="1" prompt="记账人签名" sqref="G13"/>
    <dataValidation operator="notEqual" allowBlank="1" showInputMessage="1" showErrorMessage="1" errorTitle="Lad提示" error="请输入数字。" sqref="I12 K12"/>
    <dataValidation allowBlank="1" showInputMessage="1" showErrorMessage="1" prompt="财务主管签名" sqref="E13"/>
    <dataValidation allowBlank="1" showInputMessage="1" showErrorMessage="1" prompt="制单人签名" sqref="M13:N13"/>
    <dataValidation allowBlank="1" showInputMessage="1" showErrorMessage="1" prompt="输入借方金额" sqref="I7:J11"/>
    <dataValidation allowBlank="1" showInputMessage="1" prompt="输入摘要" sqref="D7:F11"/>
    <dataValidation imeMode="off" operator="notEqual" allowBlank="1" showInputMessage="1" showErrorMessage="1" errorTitle="Lad提示" error="请输入数字。" prompt="输入贷方金额" sqref="K7:M11"/>
    <dataValidation type="list" allowBlank="1" showInputMessage="1" showErrorMessage="1" sqref="N2">
      <formula1>"收,付,转,记"</formula1>
    </dataValidation>
    <dataValidation type="list" allowBlank="1" showInputMessage="1" showErrorMessage="1" sqref="P2 L2">
      <formula1>"1,2,3,4,5,6,7,8,9,10,11,12,13,14"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"/>
  <sheetViews>
    <sheetView workbookViewId="0">
      <selection activeCell="F25" sqref="F25"/>
    </sheetView>
  </sheetViews>
  <sheetFormatPr defaultRowHeight="14.25" x14ac:dyDescent="0.2"/>
  <cols>
    <col min="1" max="1" width="10" customWidth="1"/>
    <col min="2" max="3" width="3.75" customWidth="1"/>
    <col min="4" max="4" width="4.25" customWidth="1"/>
    <col min="5" max="5" width="4" customWidth="1"/>
    <col min="6" max="6" width="27.625" customWidth="1"/>
    <col min="7" max="7" width="9" customWidth="1"/>
    <col min="8" max="8" width="4" customWidth="1"/>
    <col min="10" max="10" width="4.25" customWidth="1"/>
    <col min="13" max="13" width="4.25" customWidth="1"/>
  </cols>
  <sheetData>
    <row r="2" spans="1:13" ht="23.25" x14ac:dyDescent="0.2">
      <c r="D2" s="94" t="s">
        <v>349</v>
      </c>
      <c r="E2" s="94"/>
      <c r="F2" s="94"/>
      <c r="G2" s="94"/>
      <c r="H2" s="94"/>
      <c r="I2" s="94"/>
      <c r="J2" s="94"/>
      <c r="K2" s="94"/>
      <c r="L2" s="94"/>
    </row>
    <row r="3" spans="1:13" x14ac:dyDescent="0.2">
      <c r="B3" s="91" t="s">
        <v>350</v>
      </c>
      <c r="C3" s="91"/>
      <c r="D3" s="91"/>
      <c r="E3" s="91"/>
      <c r="F3" s="91"/>
      <c r="L3" s="95" t="s">
        <v>351</v>
      </c>
      <c r="M3" s="95"/>
    </row>
    <row r="4" spans="1:13" x14ac:dyDescent="0.2">
      <c r="B4" s="100" t="str">
        <f>VLOOKUP(A7,记账工作簿!B:N,3,0)</f>
        <v>20××</v>
      </c>
      <c r="C4" s="101"/>
      <c r="D4" s="100" t="s">
        <v>352</v>
      </c>
      <c r="E4" s="101"/>
      <c r="F4" s="92" t="s">
        <v>353</v>
      </c>
      <c r="G4" s="92" t="s">
        <v>354</v>
      </c>
      <c r="H4" s="96" t="s">
        <v>370</v>
      </c>
      <c r="I4" s="92" t="s">
        <v>355</v>
      </c>
      <c r="J4" s="96" t="s">
        <v>358</v>
      </c>
      <c r="K4" s="98" t="s">
        <v>356</v>
      </c>
      <c r="L4" s="98" t="s">
        <v>357</v>
      </c>
      <c r="M4" s="96" t="s">
        <v>371</v>
      </c>
    </row>
    <row r="5" spans="1:13" x14ac:dyDescent="0.2">
      <c r="B5" s="4" t="s">
        <v>359</v>
      </c>
      <c r="C5" s="4" t="s">
        <v>360</v>
      </c>
      <c r="D5" s="4" t="s">
        <v>361</v>
      </c>
      <c r="E5" s="4" t="s">
        <v>362</v>
      </c>
      <c r="F5" s="93"/>
      <c r="G5" s="93"/>
      <c r="H5" s="97"/>
      <c r="I5" s="93"/>
      <c r="J5" s="97"/>
      <c r="K5" s="99"/>
      <c r="L5" s="99"/>
      <c r="M5" s="97"/>
    </row>
    <row r="6" spans="1:13" x14ac:dyDescent="0.2">
      <c r="B6" s="4">
        <v>1</v>
      </c>
      <c r="C6" s="4">
        <v>1</v>
      </c>
      <c r="D6" s="4"/>
      <c r="E6" s="4"/>
      <c r="F6" s="4"/>
      <c r="G6" s="4">
        <f>IF(IFERROR(VLOOKUP("银行存款",期初余额及发生额!C:BB,$B$6*4-1,0),"")=0,0,IFERROR(VLOOKUP("银行存款",期初余额及发生额!C:BB,$B$6*4-1,0),""))</f>
        <v>502054</v>
      </c>
      <c r="H6" s="4"/>
      <c r="I6" s="4">
        <f>IF(IFERROR(VLOOKUP("银行存款",期初余额及发生额!C:BB,$B$6*4,0),"")=0,0,IFERROR(VLOOKUP("银行存款",期初余额及发生额!C:BB,$B$6*4,0),""))</f>
        <v>0</v>
      </c>
      <c r="J6" s="4"/>
      <c r="K6" s="4" t="str">
        <f>IF(L6&gt;0,"借",IF(L6=0,"平","错误"))</f>
        <v>借</v>
      </c>
      <c r="L6" s="4">
        <f>G6-I6</f>
        <v>502054</v>
      </c>
      <c r="M6" s="4"/>
    </row>
    <row r="7" spans="1:13" x14ac:dyDescent="0.2">
      <c r="A7" s="4" t="s">
        <v>363</v>
      </c>
      <c r="B7" s="4">
        <f>IFERROR(VLOOKUP($A7,记账工作簿!$B:$N,4,0),"")</f>
        <v>1</v>
      </c>
      <c r="C7" s="4">
        <f>IFERROR(VLOOKUP($A7,记账工作簿!$B:$N,5,0),"")</f>
        <v>1</v>
      </c>
      <c r="D7" s="4" t="str">
        <f>IFERROR(VLOOKUP($A7,记账工作簿!$B:$N,6,0),"")</f>
        <v>记</v>
      </c>
      <c r="E7" s="4">
        <f>IFERROR(VLOOKUP($A7,记账工作簿!$B:$N,7,0),"")</f>
        <v>1</v>
      </c>
      <c r="F7" s="4" t="str">
        <f>IFERROR(VLOOKUP($A7,记账工作簿!$B:$N,8,0),"")</f>
        <v>提取备用金</v>
      </c>
      <c r="G7" s="4">
        <f>IF(IFERROR(VLOOKUP($A7,记账工作簿!$B:$N,11,0),"")=0,0,IFERROR(VLOOKUP($A7,记账工作簿!$B:$N,11,0),""))</f>
        <v>0</v>
      </c>
      <c r="H7" s="4" t="str">
        <f>IF(G7=0,"","√")</f>
        <v/>
      </c>
      <c r="I7" s="4">
        <f>IF(IFERROR(VLOOKUP($A7,记账工作簿!$B:$N,12,0),"")=0,0,IFERROR(VLOOKUP($A7,记账工作簿!$B:$N,12,0),""))</f>
        <v>2500</v>
      </c>
      <c r="J7" s="4" t="str">
        <f>IF(I7=0,"","√")</f>
        <v>√</v>
      </c>
      <c r="K7" s="4" t="str">
        <f>IF(L7&gt;0,"借",IF(L7=0,"平","错误"))</f>
        <v>借</v>
      </c>
      <c r="L7" s="4">
        <f>L6+G7-I7</f>
        <v>499554</v>
      </c>
      <c r="M7" s="4" t="str">
        <f>IF(L7=0,"","√")</f>
        <v>√</v>
      </c>
    </row>
    <row r="8" spans="1:13" x14ac:dyDescent="0.2">
      <c r="A8" s="4" t="s">
        <v>364</v>
      </c>
      <c r="B8" s="4">
        <f>IFERROR(VLOOKUP($A8,记账工作簿!$B:$N,4,0),"")</f>
        <v>1</v>
      </c>
      <c r="C8" s="4">
        <f>IFERROR(VLOOKUP($A8,记账工作簿!$B:$N,5,0),"")</f>
        <v>5</v>
      </c>
      <c r="D8" s="4" t="str">
        <f>IFERROR(VLOOKUP($A8,记账工作簿!$B:$N,6,0),"")</f>
        <v>记</v>
      </c>
      <c r="E8" s="4">
        <f>IFERROR(VLOOKUP($A8,记账工作簿!$B:$N,7,0),"")</f>
        <v>3</v>
      </c>
      <c r="F8" s="4" t="str">
        <f>IFERROR(VLOOKUP($A8,记账工作簿!$B:$N,8,0),"")</f>
        <v>采购原材料</v>
      </c>
      <c r="G8" s="4">
        <f>IF(IFERROR(VLOOKUP($A8,记账工作簿!$B:$N,11,0),"")=0,0,IFERROR(VLOOKUP($A8,记账工作簿!$B:$N,11,0),""))</f>
        <v>0</v>
      </c>
      <c r="H8" s="4"/>
      <c r="I8" s="4">
        <f>IF(IFERROR(VLOOKUP($A8,记账工作簿!$B:$N,12,0),"")=0,0,IFERROR(VLOOKUP($A8,记账工作簿!$B:$N,12,0),""))</f>
        <v>13560</v>
      </c>
      <c r="J8" s="4" t="str">
        <f t="shared" ref="J8:J12" si="0">IF(I8=0,"","√")</f>
        <v>√</v>
      </c>
      <c r="K8" s="4" t="str">
        <f t="shared" ref="K8:K12" si="1">IF(L8&gt;0,"借",IF(L8=0,"平","错误"))</f>
        <v>借</v>
      </c>
      <c r="L8" s="4">
        <f t="shared" ref="L8:L12" si="2">L7+G8-I8</f>
        <v>485994</v>
      </c>
      <c r="M8" s="4" t="str">
        <f t="shared" ref="M8:M12" si="3">IF(L8=0,"","√")</f>
        <v>√</v>
      </c>
    </row>
    <row r="9" spans="1:13" x14ac:dyDescent="0.2">
      <c r="A9" s="4" t="s">
        <v>365</v>
      </c>
      <c r="B9" s="4">
        <f>IFERROR(VLOOKUP($A9,记账工作簿!$B:$N,4,0),"")</f>
        <v>1</v>
      </c>
      <c r="C9" s="4">
        <f>IFERROR(VLOOKUP($A9,记账工作簿!$B:$N,5,0),"")</f>
        <v>12</v>
      </c>
      <c r="D9" s="4" t="str">
        <f>IFERROR(VLOOKUP($A9,记账工作簿!$B:$N,6,0),"")</f>
        <v>记</v>
      </c>
      <c r="E9" s="4">
        <f>IFERROR(VLOOKUP($A9,记账工作簿!$B:$N,7,0),"")</f>
        <v>5</v>
      </c>
      <c r="F9" s="4" t="str">
        <f>IFERROR(VLOOKUP($A9,记账工作簿!$B:$N,8,0),"")</f>
        <v>收回前欠货款</v>
      </c>
      <c r="G9" s="4">
        <f>IF(IFERROR(VLOOKUP($A9,记账工作簿!$B:$N,11,0),"")=0,0,IFERROR(VLOOKUP($A9,记账工作簿!$B:$N,11,0),""))</f>
        <v>22600</v>
      </c>
      <c r="H9" s="4"/>
      <c r="I9" s="4">
        <f>IF(IFERROR(VLOOKUP($A9,记账工作簿!$B:$N,12,0),"")=0,0,IFERROR(VLOOKUP($A9,记账工作簿!$B:$N,12,0),""))</f>
        <v>0</v>
      </c>
      <c r="J9" s="4" t="str">
        <f t="shared" si="0"/>
        <v/>
      </c>
      <c r="K9" s="4" t="str">
        <f t="shared" si="1"/>
        <v>借</v>
      </c>
      <c r="L9" s="4">
        <f t="shared" si="2"/>
        <v>508594</v>
      </c>
      <c r="M9" s="4" t="str">
        <f t="shared" si="3"/>
        <v>√</v>
      </c>
    </row>
    <row r="10" spans="1:13" x14ac:dyDescent="0.2">
      <c r="A10" s="4" t="s">
        <v>366</v>
      </c>
      <c r="B10" s="4">
        <f>IFERROR(VLOOKUP($A10,记账工作簿!$B:$N,4,0),"")</f>
        <v>1</v>
      </c>
      <c r="C10" s="4">
        <f>IFERROR(VLOOKUP($A10,记账工作簿!$B:$N,5,0),"")</f>
        <v>15</v>
      </c>
      <c r="D10" s="4" t="str">
        <f>IFERROR(VLOOKUP($A10,记账工作簿!$B:$N,6,0),"")</f>
        <v>记</v>
      </c>
      <c r="E10" s="4">
        <f>IFERROR(VLOOKUP($A10,记账工作簿!$B:$N,7,0),"")</f>
        <v>6</v>
      </c>
      <c r="F10" s="4" t="str">
        <f>IFERROR(VLOOKUP($A10,记账工作簿!$B:$N,8,0),"")</f>
        <v>支付上月工资</v>
      </c>
      <c r="G10" s="4">
        <f>IF(IFERROR(VLOOKUP($A10,记账工作簿!$B:$N,11,0),"")=0,0,IFERROR(VLOOKUP($A10,记账工作簿!$B:$N,11,0),""))</f>
        <v>0</v>
      </c>
      <c r="H10" s="4"/>
      <c r="I10" s="4">
        <f>IF(IFERROR(VLOOKUP($A10,记账工作簿!$B:$N,12,0),"")=0,0,IFERROR(VLOOKUP($A10,记账工作簿!$B:$N,12,0),""))</f>
        <v>16500</v>
      </c>
      <c r="J10" s="4" t="str">
        <f t="shared" si="0"/>
        <v>√</v>
      </c>
      <c r="K10" s="4" t="str">
        <f t="shared" si="1"/>
        <v>借</v>
      </c>
      <c r="L10" s="4">
        <f t="shared" si="2"/>
        <v>492094</v>
      </c>
      <c r="M10" s="4" t="str">
        <f t="shared" si="3"/>
        <v>√</v>
      </c>
    </row>
    <row r="11" spans="1:13" x14ac:dyDescent="0.2">
      <c r="A11" s="4" t="s">
        <v>367</v>
      </c>
      <c r="B11" s="4">
        <f>IFERROR(VLOOKUP($A11,记账工作簿!$B:$N,4,0),"")</f>
        <v>1</v>
      </c>
      <c r="C11" s="4">
        <f>IFERROR(VLOOKUP($A11,记账工作簿!$B:$N,5,0),"")</f>
        <v>18</v>
      </c>
      <c r="D11" s="4" t="str">
        <f>IFERROR(VLOOKUP($A11,记账工作簿!$B:$N,6,0),"")</f>
        <v>记</v>
      </c>
      <c r="E11" s="4">
        <f>IFERROR(VLOOKUP($A11,记账工作簿!$B:$N,7,0),"")</f>
        <v>7</v>
      </c>
      <c r="F11" s="4" t="str">
        <f>IFERROR(VLOOKUP($A11,记账工作簿!$B:$N,8,0),"")</f>
        <v>购买软件升级包</v>
      </c>
      <c r="G11" s="4">
        <f>IF(IFERROR(VLOOKUP($A11,记账工作簿!$B:$N,11,0),"")=0,0,IFERROR(VLOOKUP($A11,记账工作簿!$B:$N,11,0),""))</f>
        <v>0</v>
      </c>
      <c r="H11" s="4"/>
      <c r="I11" s="4">
        <f>IF(IFERROR(VLOOKUP($A11,记账工作簿!$B:$N,12,0),"")=0,0,IFERROR(VLOOKUP($A11,记账工作簿!$B:$N,12,0),""))</f>
        <v>12000</v>
      </c>
      <c r="J11" s="4" t="str">
        <f t="shared" si="0"/>
        <v>√</v>
      </c>
      <c r="K11" s="4" t="str">
        <f t="shared" si="1"/>
        <v>借</v>
      </c>
      <c r="L11" s="4">
        <f t="shared" si="2"/>
        <v>480094</v>
      </c>
      <c r="M11" s="4" t="str">
        <f t="shared" si="3"/>
        <v>√</v>
      </c>
    </row>
    <row r="12" spans="1:13" x14ac:dyDescent="0.2">
      <c r="A12" s="4" t="s">
        <v>368</v>
      </c>
      <c r="B12" s="4">
        <f>IFERROR(VLOOKUP($A12,记账工作簿!$B:$N,4,0),"")</f>
        <v>1</v>
      </c>
      <c r="C12" s="4">
        <f>IFERROR(VLOOKUP($A12,记账工作簿!$B:$N,5,0),"")</f>
        <v>22</v>
      </c>
      <c r="D12" s="4" t="str">
        <f>IFERROR(VLOOKUP($A12,记账工作簿!$B:$N,6,0),"")</f>
        <v>记</v>
      </c>
      <c r="E12" s="4">
        <f>IFERROR(VLOOKUP($A12,记账工作簿!$B:$N,7,0),"")</f>
        <v>8</v>
      </c>
      <c r="F12" s="4" t="str">
        <f>IFERROR(VLOOKUP($A12,记账工作簿!$B:$N,8,0),"")</f>
        <v>利息收入</v>
      </c>
      <c r="G12" s="4">
        <f>IF(IFERROR(VLOOKUP($A12,记账工作簿!$B:$N,11,0),"")=0,0,IFERROR(VLOOKUP($A12,记账工作簿!$B:$N,11,0),""))</f>
        <v>50</v>
      </c>
      <c r="H12" s="4"/>
      <c r="I12" s="4">
        <f>IF(IFERROR(VLOOKUP($A12,记账工作簿!$B:$N,12,0),"")=0,0,IFERROR(VLOOKUP($A12,记账工作簿!$B:$N,12,0),""))</f>
        <v>0</v>
      </c>
      <c r="J12" s="4" t="str">
        <f t="shared" si="0"/>
        <v/>
      </c>
      <c r="K12" s="4" t="str">
        <f t="shared" si="1"/>
        <v>借</v>
      </c>
      <c r="L12" s="4">
        <f t="shared" si="2"/>
        <v>480144</v>
      </c>
      <c r="M12" s="4" t="str">
        <f t="shared" si="3"/>
        <v>√</v>
      </c>
    </row>
    <row r="13" spans="1:13" x14ac:dyDescent="0.2">
      <c r="B13" s="4" t="str">
        <f>IFERROR(VLOOKUP($A13,记账工作簿!$B:$N,4,0),"")</f>
        <v/>
      </c>
      <c r="C13" s="4"/>
      <c r="D13" s="4"/>
      <c r="E13" s="4"/>
      <c r="F13" s="4" t="str">
        <f>IFERROR(VLOOKUP($A13,记账工作簿!$B:$N,8,0),"")</f>
        <v/>
      </c>
      <c r="G13" s="4" t="str">
        <f>IF(IFERROR(VLOOKUP($A13,记账工作簿!$B:$N,11,0),"")=0,0,IFERROR(VLOOKUP($A13,记账工作簿!$B:$N,11,0),""))</f>
        <v/>
      </c>
      <c r="H13" s="4"/>
      <c r="I13" s="4" t="str">
        <f>IF(IFERROR(VLOOKUP($A13,记账工作簿!$B:$N,12,0),"")=0,0,IFERROR(VLOOKUP($A13,记账工作簿!$B:$N,12,0),""))</f>
        <v/>
      </c>
      <c r="J13" s="4"/>
      <c r="K13" s="4"/>
      <c r="L13" s="4"/>
      <c r="M13" s="4"/>
    </row>
    <row r="14" spans="1:13" x14ac:dyDescent="0.2">
      <c r="B14" s="4" t="str">
        <f>IFERROR(VLOOKUP($A14,记账工作簿!$B:$N,4,0),"")</f>
        <v/>
      </c>
      <c r="C14" s="4"/>
      <c r="D14" s="4"/>
      <c r="E14" s="4"/>
      <c r="F14" s="4" t="str">
        <f>IFERROR(VLOOKUP($A14,记账工作簿!$B:$N,8,0),"")</f>
        <v/>
      </c>
      <c r="G14" s="4"/>
      <c r="H14" s="4"/>
      <c r="I14" s="4" t="str">
        <f>IF(IFERROR(VLOOKUP($A14,记账工作簿!$B:$N,12,0),"")=0,0,IFERROR(VLOOKUP($A14,记账工作簿!$B:$N,12,0),""))</f>
        <v/>
      </c>
      <c r="J14" s="4"/>
      <c r="K14" s="4"/>
      <c r="L14" s="4"/>
      <c r="M14" s="4"/>
    </row>
  </sheetData>
  <mergeCells count="13">
    <mergeCell ref="B3:F3"/>
    <mergeCell ref="F4:F5"/>
    <mergeCell ref="D2:L2"/>
    <mergeCell ref="L3:M3"/>
    <mergeCell ref="G4:G5"/>
    <mergeCell ref="H4:H5"/>
    <mergeCell ref="I4:I5"/>
    <mergeCell ref="J4:J5"/>
    <mergeCell ref="K4:K5"/>
    <mergeCell ref="L4:L5"/>
    <mergeCell ref="M4:M5"/>
    <mergeCell ref="B4:C4"/>
    <mergeCell ref="D4:E4"/>
  </mergeCells>
  <phoneticPr fontId="1" type="noConversion"/>
  <dataValidations count="1">
    <dataValidation type="list" allowBlank="1" showInputMessage="1" sqref="F6:F14">
      <formula1>"期初余额,本月合计,本年累计,过次页,承前页"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B68"/>
  <sheetViews>
    <sheetView workbookViewId="0">
      <selection activeCell="E6" sqref="E6"/>
    </sheetView>
  </sheetViews>
  <sheetFormatPr defaultColWidth="9" defaultRowHeight="16.5" x14ac:dyDescent="0.2"/>
  <cols>
    <col min="1" max="1" width="4.75" style="41" customWidth="1"/>
    <col min="2" max="2" width="5.875" style="50" customWidth="1"/>
    <col min="3" max="3" width="18" style="41" bestFit="1" customWidth="1"/>
    <col min="4" max="4" width="4.5" style="41" customWidth="1"/>
    <col min="5" max="12" width="13.75" style="51" customWidth="1"/>
    <col min="13" max="13" width="15.75" style="51" customWidth="1"/>
    <col min="14" max="14" width="15" style="51" customWidth="1"/>
    <col min="15" max="16" width="8.875" style="51" customWidth="1"/>
    <col min="17" max="17" width="15.5" style="51" customWidth="1"/>
    <col min="18" max="18" width="14.375" style="51" customWidth="1"/>
    <col min="19" max="20" width="8.875" style="51" customWidth="1"/>
    <col min="21" max="22" width="12.875" style="51" customWidth="1"/>
    <col min="23" max="24" width="8.875" style="51" customWidth="1"/>
    <col min="25" max="26" width="12.875" style="51" customWidth="1"/>
    <col min="27" max="28" width="8.875" style="51" customWidth="1"/>
    <col min="29" max="29" width="14.625" style="51" customWidth="1"/>
    <col min="30" max="30" width="15.25" style="51" customWidth="1"/>
    <col min="31" max="32" width="8.875" style="51" customWidth="1"/>
    <col min="33" max="33" width="14.75" style="51" customWidth="1"/>
    <col min="34" max="34" width="16.125" style="51" customWidth="1"/>
    <col min="35" max="36" width="8.875" style="51" customWidth="1"/>
    <col min="37" max="38" width="14.875" style="51" customWidth="1"/>
    <col min="39" max="40" width="10.625" style="51" customWidth="1"/>
    <col min="41" max="42" width="15.125" style="51" customWidth="1"/>
    <col min="43" max="44" width="8.875" style="51" customWidth="1"/>
    <col min="45" max="45" width="15.5" style="51" customWidth="1"/>
    <col min="46" max="46" width="16.5" style="51" customWidth="1"/>
    <col min="47" max="48" width="8.875" style="51" customWidth="1"/>
    <col min="49" max="49" width="15.875" style="51" customWidth="1"/>
    <col min="50" max="50" width="15" style="51" customWidth="1"/>
    <col min="51" max="51" width="12.125" style="51" customWidth="1"/>
    <col min="52" max="52" width="11.375" style="51" customWidth="1"/>
    <col min="53" max="54" width="15.75" style="51" customWidth="1"/>
    <col min="55" max="256" width="9" style="41"/>
    <col min="257" max="257" width="4.75" style="41" customWidth="1"/>
    <col min="258" max="258" width="5.875" style="41" customWidth="1"/>
    <col min="259" max="259" width="18" style="41" bestFit="1" customWidth="1"/>
    <col min="260" max="260" width="4.5" style="41" customWidth="1"/>
    <col min="261" max="268" width="13.75" style="41" customWidth="1"/>
    <col min="269" max="269" width="15.75" style="41" customWidth="1"/>
    <col min="270" max="270" width="15" style="41" customWidth="1"/>
    <col min="271" max="272" width="8.875" style="41" customWidth="1"/>
    <col min="273" max="273" width="15.5" style="41" customWidth="1"/>
    <col min="274" max="274" width="14.375" style="41" customWidth="1"/>
    <col min="275" max="276" width="8.875" style="41" customWidth="1"/>
    <col min="277" max="278" width="12.875" style="41" customWidth="1"/>
    <col min="279" max="280" width="8.875" style="41" customWidth="1"/>
    <col min="281" max="282" width="12.875" style="41" customWidth="1"/>
    <col min="283" max="284" width="8.875" style="41" customWidth="1"/>
    <col min="285" max="285" width="14.625" style="41" customWidth="1"/>
    <col min="286" max="286" width="15.25" style="41" customWidth="1"/>
    <col min="287" max="288" width="8.875" style="41" customWidth="1"/>
    <col min="289" max="289" width="14.75" style="41" customWidth="1"/>
    <col min="290" max="290" width="16.125" style="41" customWidth="1"/>
    <col min="291" max="292" width="8.875" style="41" customWidth="1"/>
    <col min="293" max="294" width="14.875" style="41" customWidth="1"/>
    <col min="295" max="296" width="10.625" style="41" customWidth="1"/>
    <col min="297" max="298" width="15.125" style="41" customWidth="1"/>
    <col min="299" max="300" width="8.875" style="41" customWidth="1"/>
    <col min="301" max="301" width="15.5" style="41" customWidth="1"/>
    <col min="302" max="302" width="16.5" style="41" customWidth="1"/>
    <col min="303" max="304" width="8.875" style="41" customWidth="1"/>
    <col min="305" max="305" width="15.875" style="41" customWidth="1"/>
    <col min="306" max="306" width="15" style="41" customWidth="1"/>
    <col min="307" max="307" width="12.125" style="41" customWidth="1"/>
    <col min="308" max="308" width="11.375" style="41" customWidth="1"/>
    <col min="309" max="310" width="15.75" style="41" customWidth="1"/>
    <col min="311" max="512" width="9" style="41"/>
    <col min="513" max="513" width="4.75" style="41" customWidth="1"/>
    <col min="514" max="514" width="5.875" style="41" customWidth="1"/>
    <col min="515" max="515" width="18" style="41" bestFit="1" customWidth="1"/>
    <col min="516" max="516" width="4.5" style="41" customWidth="1"/>
    <col min="517" max="524" width="13.75" style="41" customWidth="1"/>
    <col min="525" max="525" width="15.75" style="41" customWidth="1"/>
    <col min="526" max="526" width="15" style="41" customWidth="1"/>
    <col min="527" max="528" width="8.875" style="41" customWidth="1"/>
    <col min="529" max="529" width="15.5" style="41" customWidth="1"/>
    <col min="530" max="530" width="14.375" style="41" customWidth="1"/>
    <col min="531" max="532" width="8.875" style="41" customWidth="1"/>
    <col min="533" max="534" width="12.875" style="41" customWidth="1"/>
    <col min="535" max="536" width="8.875" style="41" customWidth="1"/>
    <col min="537" max="538" width="12.875" style="41" customWidth="1"/>
    <col min="539" max="540" width="8.875" style="41" customWidth="1"/>
    <col min="541" max="541" width="14.625" style="41" customWidth="1"/>
    <col min="542" max="542" width="15.25" style="41" customWidth="1"/>
    <col min="543" max="544" width="8.875" style="41" customWidth="1"/>
    <col min="545" max="545" width="14.75" style="41" customWidth="1"/>
    <col min="546" max="546" width="16.125" style="41" customWidth="1"/>
    <col min="547" max="548" width="8.875" style="41" customWidth="1"/>
    <col min="549" max="550" width="14.875" style="41" customWidth="1"/>
    <col min="551" max="552" width="10.625" style="41" customWidth="1"/>
    <col min="553" max="554" width="15.125" style="41" customWidth="1"/>
    <col min="555" max="556" width="8.875" style="41" customWidth="1"/>
    <col min="557" max="557" width="15.5" style="41" customWidth="1"/>
    <col min="558" max="558" width="16.5" style="41" customWidth="1"/>
    <col min="559" max="560" width="8.875" style="41" customWidth="1"/>
    <col min="561" max="561" width="15.875" style="41" customWidth="1"/>
    <col min="562" max="562" width="15" style="41" customWidth="1"/>
    <col min="563" max="563" width="12.125" style="41" customWidth="1"/>
    <col min="564" max="564" width="11.375" style="41" customWidth="1"/>
    <col min="565" max="566" width="15.75" style="41" customWidth="1"/>
    <col min="567" max="768" width="9" style="41"/>
    <col min="769" max="769" width="4.75" style="41" customWidth="1"/>
    <col min="770" max="770" width="5.875" style="41" customWidth="1"/>
    <col min="771" max="771" width="18" style="41" bestFit="1" customWidth="1"/>
    <col min="772" max="772" width="4.5" style="41" customWidth="1"/>
    <col min="773" max="780" width="13.75" style="41" customWidth="1"/>
    <col min="781" max="781" width="15.75" style="41" customWidth="1"/>
    <col min="782" max="782" width="15" style="41" customWidth="1"/>
    <col min="783" max="784" width="8.875" style="41" customWidth="1"/>
    <col min="785" max="785" width="15.5" style="41" customWidth="1"/>
    <col min="786" max="786" width="14.375" style="41" customWidth="1"/>
    <col min="787" max="788" width="8.875" style="41" customWidth="1"/>
    <col min="789" max="790" width="12.875" style="41" customWidth="1"/>
    <col min="791" max="792" width="8.875" style="41" customWidth="1"/>
    <col min="793" max="794" width="12.875" style="41" customWidth="1"/>
    <col min="795" max="796" width="8.875" style="41" customWidth="1"/>
    <col min="797" max="797" width="14.625" style="41" customWidth="1"/>
    <col min="798" max="798" width="15.25" style="41" customWidth="1"/>
    <col min="799" max="800" width="8.875" style="41" customWidth="1"/>
    <col min="801" max="801" width="14.75" style="41" customWidth="1"/>
    <col min="802" max="802" width="16.125" style="41" customWidth="1"/>
    <col min="803" max="804" width="8.875" style="41" customWidth="1"/>
    <col min="805" max="806" width="14.875" style="41" customWidth="1"/>
    <col min="807" max="808" width="10.625" style="41" customWidth="1"/>
    <col min="809" max="810" width="15.125" style="41" customWidth="1"/>
    <col min="811" max="812" width="8.875" style="41" customWidth="1"/>
    <col min="813" max="813" width="15.5" style="41" customWidth="1"/>
    <col min="814" max="814" width="16.5" style="41" customWidth="1"/>
    <col min="815" max="816" width="8.875" style="41" customWidth="1"/>
    <col min="817" max="817" width="15.875" style="41" customWidth="1"/>
    <col min="818" max="818" width="15" style="41" customWidth="1"/>
    <col min="819" max="819" width="12.125" style="41" customWidth="1"/>
    <col min="820" max="820" width="11.375" style="41" customWidth="1"/>
    <col min="821" max="822" width="15.75" style="41" customWidth="1"/>
    <col min="823" max="1024" width="9" style="41"/>
    <col min="1025" max="1025" width="4.75" style="41" customWidth="1"/>
    <col min="1026" max="1026" width="5.875" style="41" customWidth="1"/>
    <col min="1027" max="1027" width="18" style="41" bestFit="1" customWidth="1"/>
    <col min="1028" max="1028" width="4.5" style="41" customWidth="1"/>
    <col min="1029" max="1036" width="13.75" style="41" customWidth="1"/>
    <col min="1037" max="1037" width="15.75" style="41" customWidth="1"/>
    <col min="1038" max="1038" width="15" style="41" customWidth="1"/>
    <col min="1039" max="1040" width="8.875" style="41" customWidth="1"/>
    <col min="1041" max="1041" width="15.5" style="41" customWidth="1"/>
    <col min="1042" max="1042" width="14.375" style="41" customWidth="1"/>
    <col min="1043" max="1044" width="8.875" style="41" customWidth="1"/>
    <col min="1045" max="1046" width="12.875" style="41" customWidth="1"/>
    <col min="1047" max="1048" width="8.875" style="41" customWidth="1"/>
    <col min="1049" max="1050" width="12.875" style="41" customWidth="1"/>
    <col min="1051" max="1052" width="8.875" style="41" customWidth="1"/>
    <col min="1053" max="1053" width="14.625" style="41" customWidth="1"/>
    <col min="1054" max="1054" width="15.25" style="41" customWidth="1"/>
    <col min="1055" max="1056" width="8.875" style="41" customWidth="1"/>
    <col min="1057" max="1057" width="14.75" style="41" customWidth="1"/>
    <col min="1058" max="1058" width="16.125" style="41" customWidth="1"/>
    <col min="1059" max="1060" width="8.875" style="41" customWidth="1"/>
    <col min="1061" max="1062" width="14.875" style="41" customWidth="1"/>
    <col min="1063" max="1064" width="10.625" style="41" customWidth="1"/>
    <col min="1065" max="1066" width="15.125" style="41" customWidth="1"/>
    <col min="1067" max="1068" width="8.875" style="41" customWidth="1"/>
    <col min="1069" max="1069" width="15.5" style="41" customWidth="1"/>
    <col min="1070" max="1070" width="16.5" style="41" customWidth="1"/>
    <col min="1071" max="1072" width="8.875" style="41" customWidth="1"/>
    <col min="1073" max="1073" width="15.875" style="41" customWidth="1"/>
    <col min="1074" max="1074" width="15" style="41" customWidth="1"/>
    <col min="1075" max="1075" width="12.125" style="41" customWidth="1"/>
    <col min="1076" max="1076" width="11.375" style="41" customWidth="1"/>
    <col min="1077" max="1078" width="15.75" style="41" customWidth="1"/>
    <col min="1079" max="1280" width="9" style="41"/>
    <col min="1281" max="1281" width="4.75" style="41" customWidth="1"/>
    <col min="1282" max="1282" width="5.875" style="41" customWidth="1"/>
    <col min="1283" max="1283" width="18" style="41" bestFit="1" customWidth="1"/>
    <col min="1284" max="1284" width="4.5" style="41" customWidth="1"/>
    <col min="1285" max="1292" width="13.75" style="41" customWidth="1"/>
    <col min="1293" max="1293" width="15.75" style="41" customWidth="1"/>
    <col min="1294" max="1294" width="15" style="41" customWidth="1"/>
    <col min="1295" max="1296" width="8.875" style="41" customWidth="1"/>
    <col min="1297" max="1297" width="15.5" style="41" customWidth="1"/>
    <col min="1298" max="1298" width="14.375" style="41" customWidth="1"/>
    <col min="1299" max="1300" width="8.875" style="41" customWidth="1"/>
    <col min="1301" max="1302" width="12.875" style="41" customWidth="1"/>
    <col min="1303" max="1304" width="8.875" style="41" customWidth="1"/>
    <col min="1305" max="1306" width="12.875" style="41" customWidth="1"/>
    <col min="1307" max="1308" width="8.875" style="41" customWidth="1"/>
    <col min="1309" max="1309" width="14.625" style="41" customWidth="1"/>
    <col min="1310" max="1310" width="15.25" style="41" customWidth="1"/>
    <col min="1311" max="1312" width="8.875" style="41" customWidth="1"/>
    <col min="1313" max="1313" width="14.75" style="41" customWidth="1"/>
    <col min="1314" max="1314" width="16.125" style="41" customWidth="1"/>
    <col min="1315" max="1316" width="8.875" style="41" customWidth="1"/>
    <col min="1317" max="1318" width="14.875" style="41" customWidth="1"/>
    <col min="1319" max="1320" width="10.625" style="41" customWidth="1"/>
    <col min="1321" max="1322" width="15.125" style="41" customWidth="1"/>
    <col min="1323" max="1324" width="8.875" style="41" customWidth="1"/>
    <col min="1325" max="1325" width="15.5" style="41" customWidth="1"/>
    <col min="1326" max="1326" width="16.5" style="41" customWidth="1"/>
    <col min="1327" max="1328" width="8.875" style="41" customWidth="1"/>
    <col min="1329" max="1329" width="15.875" style="41" customWidth="1"/>
    <col min="1330" max="1330" width="15" style="41" customWidth="1"/>
    <col min="1331" max="1331" width="12.125" style="41" customWidth="1"/>
    <col min="1332" max="1332" width="11.375" style="41" customWidth="1"/>
    <col min="1333" max="1334" width="15.75" style="41" customWidth="1"/>
    <col min="1335" max="1536" width="9" style="41"/>
    <col min="1537" max="1537" width="4.75" style="41" customWidth="1"/>
    <col min="1538" max="1538" width="5.875" style="41" customWidth="1"/>
    <col min="1539" max="1539" width="18" style="41" bestFit="1" customWidth="1"/>
    <col min="1540" max="1540" width="4.5" style="41" customWidth="1"/>
    <col min="1541" max="1548" width="13.75" style="41" customWidth="1"/>
    <col min="1549" max="1549" width="15.75" style="41" customWidth="1"/>
    <col min="1550" max="1550" width="15" style="41" customWidth="1"/>
    <col min="1551" max="1552" width="8.875" style="41" customWidth="1"/>
    <col min="1553" max="1553" width="15.5" style="41" customWidth="1"/>
    <col min="1554" max="1554" width="14.375" style="41" customWidth="1"/>
    <col min="1555" max="1556" width="8.875" style="41" customWidth="1"/>
    <col min="1557" max="1558" width="12.875" style="41" customWidth="1"/>
    <col min="1559" max="1560" width="8.875" style="41" customWidth="1"/>
    <col min="1561" max="1562" width="12.875" style="41" customWidth="1"/>
    <col min="1563" max="1564" width="8.875" style="41" customWidth="1"/>
    <col min="1565" max="1565" width="14.625" style="41" customWidth="1"/>
    <col min="1566" max="1566" width="15.25" style="41" customWidth="1"/>
    <col min="1567" max="1568" width="8.875" style="41" customWidth="1"/>
    <col min="1569" max="1569" width="14.75" style="41" customWidth="1"/>
    <col min="1570" max="1570" width="16.125" style="41" customWidth="1"/>
    <col min="1571" max="1572" width="8.875" style="41" customWidth="1"/>
    <col min="1573" max="1574" width="14.875" style="41" customWidth="1"/>
    <col min="1575" max="1576" width="10.625" style="41" customWidth="1"/>
    <col min="1577" max="1578" width="15.125" style="41" customWidth="1"/>
    <col min="1579" max="1580" width="8.875" style="41" customWidth="1"/>
    <col min="1581" max="1581" width="15.5" style="41" customWidth="1"/>
    <col min="1582" max="1582" width="16.5" style="41" customWidth="1"/>
    <col min="1583" max="1584" width="8.875" style="41" customWidth="1"/>
    <col min="1585" max="1585" width="15.875" style="41" customWidth="1"/>
    <col min="1586" max="1586" width="15" style="41" customWidth="1"/>
    <col min="1587" max="1587" width="12.125" style="41" customWidth="1"/>
    <col min="1588" max="1588" width="11.375" style="41" customWidth="1"/>
    <col min="1589" max="1590" width="15.75" style="41" customWidth="1"/>
    <col min="1591" max="1792" width="9" style="41"/>
    <col min="1793" max="1793" width="4.75" style="41" customWidth="1"/>
    <col min="1794" max="1794" width="5.875" style="41" customWidth="1"/>
    <col min="1795" max="1795" width="18" style="41" bestFit="1" customWidth="1"/>
    <col min="1796" max="1796" width="4.5" style="41" customWidth="1"/>
    <col min="1797" max="1804" width="13.75" style="41" customWidth="1"/>
    <col min="1805" max="1805" width="15.75" style="41" customWidth="1"/>
    <col min="1806" max="1806" width="15" style="41" customWidth="1"/>
    <col min="1807" max="1808" width="8.875" style="41" customWidth="1"/>
    <col min="1809" max="1809" width="15.5" style="41" customWidth="1"/>
    <col min="1810" max="1810" width="14.375" style="41" customWidth="1"/>
    <col min="1811" max="1812" width="8.875" style="41" customWidth="1"/>
    <col min="1813" max="1814" width="12.875" style="41" customWidth="1"/>
    <col min="1815" max="1816" width="8.875" style="41" customWidth="1"/>
    <col min="1817" max="1818" width="12.875" style="41" customWidth="1"/>
    <col min="1819" max="1820" width="8.875" style="41" customWidth="1"/>
    <col min="1821" max="1821" width="14.625" style="41" customWidth="1"/>
    <col min="1822" max="1822" width="15.25" style="41" customWidth="1"/>
    <col min="1823" max="1824" width="8.875" style="41" customWidth="1"/>
    <col min="1825" max="1825" width="14.75" style="41" customWidth="1"/>
    <col min="1826" max="1826" width="16.125" style="41" customWidth="1"/>
    <col min="1827" max="1828" width="8.875" style="41" customWidth="1"/>
    <col min="1829" max="1830" width="14.875" style="41" customWidth="1"/>
    <col min="1831" max="1832" width="10.625" style="41" customWidth="1"/>
    <col min="1833" max="1834" width="15.125" style="41" customWidth="1"/>
    <col min="1835" max="1836" width="8.875" style="41" customWidth="1"/>
    <col min="1837" max="1837" width="15.5" style="41" customWidth="1"/>
    <col min="1838" max="1838" width="16.5" style="41" customWidth="1"/>
    <col min="1839" max="1840" width="8.875" style="41" customWidth="1"/>
    <col min="1841" max="1841" width="15.875" style="41" customWidth="1"/>
    <col min="1842" max="1842" width="15" style="41" customWidth="1"/>
    <col min="1843" max="1843" width="12.125" style="41" customWidth="1"/>
    <col min="1844" max="1844" width="11.375" style="41" customWidth="1"/>
    <col min="1845" max="1846" width="15.75" style="41" customWidth="1"/>
    <col min="1847" max="2048" width="9" style="41"/>
    <col min="2049" max="2049" width="4.75" style="41" customWidth="1"/>
    <col min="2050" max="2050" width="5.875" style="41" customWidth="1"/>
    <col min="2051" max="2051" width="18" style="41" bestFit="1" customWidth="1"/>
    <col min="2052" max="2052" width="4.5" style="41" customWidth="1"/>
    <col min="2053" max="2060" width="13.75" style="41" customWidth="1"/>
    <col min="2061" max="2061" width="15.75" style="41" customWidth="1"/>
    <col min="2062" max="2062" width="15" style="41" customWidth="1"/>
    <col min="2063" max="2064" width="8.875" style="41" customWidth="1"/>
    <col min="2065" max="2065" width="15.5" style="41" customWidth="1"/>
    <col min="2066" max="2066" width="14.375" style="41" customWidth="1"/>
    <col min="2067" max="2068" width="8.875" style="41" customWidth="1"/>
    <col min="2069" max="2070" width="12.875" style="41" customWidth="1"/>
    <col min="2071" max="2072" width="8.875" style="41" customWidth="1"/>
    <col min="2073" max="2074" width="12.875" style="41" customWidth="1"/>
    <col min="2075" max="2076" width="8.875" style="41" customWidth="1"/>
    <col min="2077" max="2077" width="14.625" style="41" customWidth="1"/>
    <col min="2078" max="2078" width="15.25" style="41" customWidth="1"/>
    <col min="2079" max="2080" width="8.875" style="41" customWidth="1"/>
    <col min="2081" max="2081" width="14.75" style="41" customWidth="1"/>
    <col min="2082" max="2082" width="16.125" style="41" customWidth="1"/>
    <col min="2083" max="2084" width="8.875" style="41" customWidth="1"/>
    <col min="2085" max="2086" width="14.875" style="41" customWidth="1"/>
    <col min="2087" max="2088" width="10.625" style="41" customWidth="1"/>
    <col min="2089" max="2090" width="15.125" style="41" customWidth="1"/>
    <col min="2091" max="2092" width="8.875" style="41" customWidth="1"/>
    <col min="2093" max="2093" width="15.5" style="41" customWidth="1"/>
    <col min="2094" max="2094" width="16.5" style="41" customWidth="1"/>
    <col min="2095" max="2096" width="8.875" style="41" customWidth="1"/>
    <col min="2097" max="2097" width="15.875" style="41" customWidth="1"/>
    <col min="2098" max="2098" width="15" style="41" customWidth="1"/>
    <col min="2099" max="2099" width="12.125" style="41" customWidth="1"/>
    <col min="2100" max="2100" width="11.375" style="41" customWidth="1"/>
    <col min="2101" max="2102" width="15.75" style="41" customWidth="1"/>
    <col min="2103" max="2304" width="9" style="41"/>
    <col min="2305" max="2305" width="4.75" style="41" customWidth="1"/>
    <col min="2306" max="2306" width="5.875" style="41" customWidth="1"/>
    <col min="2307" max="2307" width="18" style="41" bestFit="1" customWidth="1"/>
    <col min="2308" max="2308" width="4.5" style="41" customWidth="1"/>
    <col min="2309" max="2316" width="13.75" style="41" customWidth="1"/>
    <col min="2317" max="2317" width="15.75" style="41" customWidth="1"/>
    <col min="2318" max="2318" width="15" style="41" customWidth="1"/>
    <col min="2319" max="2320" width="8.875" style="41" customWidth="1"/>
    <col min="2321" max="2321" width="15.5" style="41" customWidth="1"/>
    <col min="2322" max="2322" width="14.375" style="41" customWidth="1"/>
    <col min="2323" max="2324" width="8.875" style="41" customWidth="1"/>
    <col min="2325" max="2326" width="12.875" style="41" customWidth="1"/>
    <col min="2327" max="2328" width="8.875" style="41" customWidth="1"/>
    <col min="2329" max="2330" width="12.875" style="41" customWidth="1"/>
    <col min="2331" max="2332" width="8.875" style="41" customWidth="1"/>
    <col min="2333" max="2333" width="14.625" style="41" customWidth="1"/>
    <col min="2334" max="2334" width="15.25" style="41" customWidth="1"/>
    <col min="2335" max="2336" width="8.875" style="41" customWidth="1"/>
    <col min="2337" max="2337" width="14.75" style="41" customWidth="1"/>
    <col min="2338" max="2338" width="16.125" style="41" customWidth="1"/>
    <col min="2339" max="2340" width="8.875" style="41" customWidth="1"/>
    <col min="2341" max="2342" width="14.875" style="41" customWidth="1"/>
    <col min="2343" max="2344" width="10.625" style="41" customWidth="1"/>
    <col min="2345" max="2346" width="15.125" style="41" customWidth="1"/>
    <col min="2347" max="2348" width="8.875" style="41" customWidth="1"/>
    <col min="2349" max="2349" width="15.5" style="41" customWidth="1"/>
    <col min="2350" max="2350" width="16.5" style="41" customWidth="1"/>
    <col min="2351" max="2352" width="8.875" style="41" customWidth="1"/>
    <col min="2353" max="2353" width="15.875" style="41" customWidth="1"/>
    <col min="2354" max="2354" width="15" style="41" customWidth="1"/>
    <col min="2355" max="2355" width="12.125" style="41" customWidth="1"/>
    <col min="2356" max="2356" width="11.375" style="41" customWidth="1"/>
    <col min="2357" max="2358" width="15.75" style="41" customWidth="1"/>
    <col min="2359" max="2560" width="9" style="41"/>
    <col min="2561" max="2561" width="4.75" style="41" customWidth="1"/>
    <col min="2562" max="2562" width="5.875" style="41" customWidth="1"/>
    <col min="2563" max="2563" width="18" style="41" bestFit="1" customWidth="1"/>
    <col min="2564" max="2564" width="4.5" style="41" customWidth="1"/>
    <col min="2565" max="2572" width="13.75" style="41" customWidth="1"/>
    <col min="2573" max="2573" width="15.75" style="41" customWidth="1"/>
    <col min="2574" max="2574" width="15" style="41" customWidth="1"/>
    <col min="2575" max="2576" width="8.875" style="41" customWidth="1"/>
    <col min="2577" max="2577" width="15.5" style="41" customWidth="1"/>
    <col min="2578" max="2578" width="14.375" style="41" customWidth="1"/>
    <col min="2579" max="2580" width="8.875" style="41" customWidth="1"/>
    <col min="2581" max="2582" width="12.875" style="41" customWidth="1"/>
    <col min="2583" max="2584" width="8.875" style="41" customWidth="1"/>
    <col min="2585" max="2586" width="12.875" style="41" customWidth="1"/>
    <col min="2587" max="2588" width="8.875" style="41" customWidth="1"/>
    <col min="2589" max="2589" width="14.625" style="41" customWidth="1"/>
    <col min="2590" max="2590" width="15.25" style="41" customWidth="1"/>
    <col min="2591" max="2592" width="8.875" style="41" customWidth="1"/>
    <col min="2593" max="2593" width="14.75" style="41" customWidth="1"/>
    <col min="2594" max="2594" width="16.125" style="41" customWidth="1"/>
    <col min="2595" max="2596" width="8.875" style="41" customWidth="1"/>
    <col min="2597" max="2598" width="14.875" style="41" customWidth="1"/>
    <col min="2599" max="2600" width="10.625" style="41" customWidth="1"/>
    <col min="2601" max="2602" width="15.125" style="41" customWidth="1"/>
    <col min="2603" max="2604" width="8.875" style="41" customWidth="1"/>
    <col min="2605" max="2605" width="15.5" style="41" customWidth="1"/>
    <col min="2606" max="2606" width="16.5" style="41" customWidth="1"/>
    <col min="2607" max="2608" width="8.875" style="41" customWidth="1"/>
    <col min="2609" max="2609" width="15.875" style="41" customWidth="1"/>
    <col min="2610" max="2610" width="15" style="41" customWidth="1"/>
    <col min="2611" max="2611" width="12.125" style="41" customWidth="1"/>
    <col min="2612" max="2612" width="11.375" style="41" customWidth="1"/>
    <col min="2613" max="2614" width="15.75" style="41" customWidth="1"/>
    <col min="2615" max="2816" width="9" style="41"/>
    <col min="2817" max="2817" width="4.75" style="41" customWidth="1"/>
    <col min="2818" max="2818" width="5.875" style="41" customWidth="1"/>
    <col min="2819" max="2819" width="18" style="41" bestFit="1" customWidth="1"/>
    <col min="2820" max="2820" width="4.5" style="41" customWidth="1"/>
    <col min="2821" max="2828" width="13.75" style="41" customWidth="1"/>
    <col min="2829" max="2829" width="15.75" style="41" customWidth="1"/>
    <col min="2830" max="2830" width="15" style="41" customWidth="1"/>
    <col min="2831" max="2832" width="8.875" style="41" customWidth="1"/>
    <col min="2833" max="2833" width="15.5" style="41" customWidth="1"/>
    <col min="2834" max="2834" width="14.375" style="41" customWidth="1"/>
    <col min="2835" max="2836" width="8.875" style="41" customWidth="1"/>
    <col min="2837" max="2838" width="12.875" style="41" customWidth="1"/>
    <col min="2839" max="2840" width="8.875" style="41" customWidth="1"/>
    <col min="2841" max="2842" width="12.875" style="41" customWidth="1"/>
    <col min="2843" max="2844" width="8.875" style="41" customWidth="1"/>
    <col min="2845" max="2845" width="14.625" style="41" customWidth="1"/>
    <col min="2846" max="2846" width="15.25" style="41" customWidth="1"/>
    <col min="2847" max="2848" width="8.875" style="41" customWidth="1"/>
    <col min="2849" max="2849" width="14.75" style="41" customWidth="1"/>
    <col min="2850" max="2850" width="16.125" style="41" customWidth="1"/>
    <col min="2851" max="2852" width="8.875" style="41" customWidth="1"/>
    <col min="2853" max="2854" width="14.875" style="41" customWidth="1"/>
    <col min="2855" max="2856" width="10.625" style="41" customWidth="1"/>
    <col min="2857" max="2858" width="15.125" style="41" customWidth="1"/>
    <col min="2859" max="2860" width="8.875" style="41" customWidth="1"/>
    <col min="2861" max="2861" width="15.5" style="41" customWidth="1"/>
    <col min="2862" max="2862" width="16.5" style="41" customWidth="1"/>
    <col min="2863" max="2864" width="8.875" style="41" customWidth="1"/>
    <col min="2865" max="2865" width="15.875" style="41" customWidth="1"/>
    <col min="2866" max="2866" width="15" style="41" customWidth="1"/>
    <col min="2867" max="2867" width="12.125" style="41" customWidth="1"/>
    <col min="2868" max="2868" width="11.375" style="41" customWidth="1"/>
    <col min="2869" max="2870" width="15.75" style="41" customWidth="1"/>
    <col min="2871" max="3072" width="9" style="41"/>
    <col min="3073" max="3073" width="4.75" style="41" customWidth="1"/>
    <col min="3074" max="3074" width="5.875" style="41" customWidth="1"/>
    <col min="3075" max="3075" width="18" style="41" bestFit="1" customWidth="1"/>
    <col min="3076" max="3076" width="4.5" style="41" customWidth="1"/>
    <col min="3077" max="3084" width="13.75" style="41" customWidth="1"/>
    <col min="3085" max="3085" width="15.75" style="41" customWidth="1"/>
    <col min="3086" max="3086" width="15" style="41" customWidth="1"/>
    <col min="3087" max="3088" width="8.875" style="41" customWidth="1"/>
    <col min="3089" max="3089" width="15.5" style="41" customWidth="1"/>
    <col min="3090" max="3090" width="14.375" style="41" customWidth="1"/>
    <col min="3091" max="3092" width="8.875" style="41" customWidth="1"/>
    <col min="3093" max="3094" width="12.875" style="41" customWidth="1"/>
    <col min="3095" max="3096" width="8.875" style="41" customWidth="1"/>
    <col min="3097" max="3098" width="12.875" style="41" customWidth="1"/>
    <col min="3099" max="3100" width="8.875" style="41" customWidth="1"/>
    <col min="3101" max="3101" width="14.625" style="41" customWidth="1"/>
    <col min="3102" max="3102" width="15.25" style="41" customWidth="1"/>
    <col min="3103" max="3104" width="8.875" style="41" customWidth="1"/>
    <col min="3105" max="3105" width="14.75" style="41" customWidth="1"/>
    <col min="3106" max="3106" width="16.125" style="41" customWidth="1"/>
    <col min="3107" max="3108" width="8.875" style="41" customWidth="1"/>
    <col min="3109" max="3110" width="14.875" style="41" customWidth="1"/>
    <col min="3111" max="3112" width="10.625" style="41" customWidth="1"/>
    <col min="3113" max="3114" width="15.125" style="41" customWidth="1"/>
    <col min="3115" max="3116" width="8.875" style="41" customWidth="1"/>
    <col min="3117" max="3117" width="15.5" style="41" customWidth="1"/>
    <col min="3118" max="3118" width="16.5" style="41" customWidth="1"/>
    <col min="3119" max="3120" width="8.875" style="41" customWidth="1"/>
    <col min="3121" max="3121" width="15.875" style="41" customWidth="1"/>
    <col min="3122" max="3122" width="15" style="41" customWidth="1"/>
    <col min="3123" max="3123" width="12.125" style="41" customWidth="1"/>
    <col min="3124" max="3124" width="11.375" style="41" customWidth="1"/>
    <col min="3125" max="3126" width="15.75" style="41" customWidth="1"/>
    <col min="3127" max="3328" width="9" style="41"/>
    <col min="3329" max="3329" width="4.75" style="41" customWidth="1"/>
    <col min="3330" max="3330" width="5.875" style="41" customWidth="1"/>
    <col min="3331" max="3331" width="18" style="41" bestFit="1" customWidth="1"/>
    <col min="3332" max="3332" width="4.5" style="41" customWidth="1"/>
    <col min="3333" max="3340" width="13.75" style="41" customWidth="1"/>
    <col min="3341" max="3341" width="15.75" style="41" customWidth="1"/>
    <col min="3342" max="3342" width="15" style="41" customWidth="1"/>
    <col min="3343" max="3344" width="8.875" style="41" customWidth="1"/>
    <col min="3345" max="3345" width="15.5" style="41" customWidth="1"/>
    <col min="3346" max="3346" width="14.375" style="41" customWidth="1"/>
    <col min="3347" max="3348" width="8.875" style="41" customWidth="1"/>
    <col min="3349" max="3350" width="12.875" style="41" customWidth="1"/>
    <col min="3351" max="3352" width="8.875" style="41" customWidth="1"/>
    <col min="3353" max="3354" width="12.875" style="41" customWidth="1"/>
    <col min="3355" max="3356" width="8.875" style="41" customWidth="1"/>
    <col min="3357" max="3357" width="14.625" style="41" customWidth="1"/>
    <col min="3358" max="3358" width="15.25" style="41" customWidth="1"/>
    <col min="3359" max="3360" width="8.875" style="41" customWidth="1"/>
    <col min="3361" max="3361" width="14.75" style="41" customWidth="1"/>
    <col min="3362" max="3362" width="16.125" style="41" customWidth="1"/>
    <col min="3363" max="3364" width="8.875" style="41" customWidth="1"/>
    <col min="3365" max="3366" width="14.875" style="41" customWidth="1"/>
    <col min="3367" max="3368" width="10.625" style="41" customWidth="1"/>
    <col min="3369" max="3370" width="15.125" style="41" customWidth="1"/>
    <col min="3371" max="3372" width="8.875" style="41" customWidth="1"/>
    <col min="3373" max="3373" width="15.5" style="41" customWidth="1"/>
    <col min="3374" max="3374" width="16.5" style="41" customWidth="1"/>
    <col min="3375" max="3376" width="8.875" style="41" customWidth="1"/>
    <col min="3377" max="3377" width="15.875" style="41" customWidth="1"/>
    <col min="3378" max="3378" width="15" style="41" customWidth="1"/>
    <col min="3379" max="3379" width="12.125" style="41" customWidth="1"/>
    <col min="3380" max="3380" width="11.375" style="41" customWidth="1"/>
    <col min="3381" max="3382" width="15.75" style="41" customWidth="1"/>
    <col min="3383" max="3584" width="9" style="41"/>
    <col min="3585" max="3585" width="4.75" style="41" customWidth="1"/>
    <col min="3586" max="3586" width="5.875" style="41" customWidth="1"/>
    <col min="3587" max="3587" width="18" style="41" bestFit="1" customWidth="1"/>
    <col min="3588" max="3588" width="4.5" style="41" customWidth="1"/>
    <col min="3589" max="3596" width="13.75" style="41" customWidth="1"/>
    <col min="3597" max="3597" width="15.75" style="41" customWidth="1"/>
    <col min="3598" max="3598" width="15" style="41" customWidth="1"/>
    <col min="3599" max="3600" width="8.875" style="41" customWidth="1"/>
    <col min="3601" max="3601" width="15.5" style="41" customWidth="1"/>
    <col min="3602" max="3602" width="14.375" style="41" customWidth="1"/>
    <col min="3603" max="3604" width="8.875" style="41" customWidth="1"/>
    <col min="3605" max="3606" width="12.875" style="41" customWidth="1"/>
    <col min="3607" max="3608" width="8.875" style="41" customWidth="1"/>
    <col min="3609" max="3610" width="12.875" style="41" customWidth="1"/>
    <col min="3611" max="3612" width="8.875" style="41" customWidth="1"/>
    <col min="3613" max="3613" width="14.625" style="41" customWidth="1"/>
    <col min="3614" max="3614" width="15.25" style="41" customWidth="1"/>
    <col min="3615" max="3616" width="8.875" style="41" customWidth="1"/>
    <col min="3617" max="3617" width="14.75" style="41" customWidth="1"/>
    <col min="3618" max="3618" width="16.125" style="41" customWidth="1"/>
    <col min="3619" max="3620" width="8.875" style="41" customWidth="1"/>
    <col min="3621" max="3622" width="14.875" style="41" customWidth="1"/>
    <col min="3623" max="3624" width="10.625" style="41" customWidth="1"/>
    <col min="3625" max="3626" width="15.125" style="41" customWidth="1"/>
    <col min="3627" max="3628" width="8.875" style="41" customWidth="1"/>
    <col min="3629" max="3629" width="15.5" style="41" customWidth="1"/>
    <col min="3630" max="3630" width="16.5" style="41" customWidth="1"/>
    <col min="3631" max="3632" width="8.875" style="41" customWidth="1"/>
    <col min="3633" max="3633" width="15.875" style="41" customWidth="1"/>
    <col min="3634" max="3634" width="15" style="41" customWidth="1"/>
    <col min="3635" max="3635" width="12.125" style="41" customWidth="1"/>
    <col min="3636" max="3636" width="11.375" style="41" customWidth="1"/>
    <col min="3637" max="3638" width="15.75" style="41" customWidth="1"/>
    <col min="3639" max="3840" width="9" style="41"/>
    <col min="3841" max="3841" width="4.75" style="41" customWidth="1"/>
    <col min="3842" max="3842" width="5.875" style="41" customWidth="1"/>
    <col min="3843" max="3843" width="18" style="41" bestFit="1" customWidth="1"/>
    <col min="3844" max="3844" width="4.5" style="41" customWidth="1"/>
    <col min="3845" max="3852" width="13.75" style="41" customWidth="1"/>
    <col min="3853" max="3853" width="15.75" style="41" customWidth="1"/>
    <col min="3854" max="3854" width="15" style="41" customWidth="1"/>
    <col min="3855" max="3856" width="8.875" style="41" customWidth="1"/>
    <col min="3857" max="3857" width="15.5" style="41" customWidth="1"/>
    <col min="3858" max="3858" width="14.375" style="41" customWidth="1"/>
    <col min="3859" max="3860" width="8.875" style="41" customWidth="1"/>
    <col min="3861" max="3862" width="12.875" style="41" customWidth="1"/>
    <col min="3863" max="3864" width="8.875" style="41" customWidth="1"/>
    <col min="3865" max="3866" width="12.875" style="41" customWidth="1"/>
    <col min="3867" max="3868" width="8.875" style="41" customWidth="1"/>
    <col min="3869" max="3869" width="14.625" style="41" customWidth="1"/>
    <col min="3870" max="3870" width="15.25" style="41" customWidth="1"/>
    <col min="3871" max="3872" width="8.875" style="41" customWidth="1"/>
    <col min="3873" max="3873" width="14.75" style="41" customWidth="1"/>
    <col min="3874" max="3874" width="16.125" style="41" customWidth="1"/>
    <col min="3875" max="3876" width="8.875" style="41" customWidth="1"/>
    <col min="3877" max="3878" width="14.875" style="41" customWidth="1"/>
    <col min="3879" max="3880" width="10.625" style="41" customWidth="1"/>
    <col min="3881" max="3882" width="15.125" style="41" customWidth="1"/>
    <col min="3883" max="3884" width="8.875" style="41" customWidth="1"/>
    <col min="3885" max="3885" width="15.5" style="41" customWidth="1"/>
    <col min="3886" max="3886" width="16.5" style="41" customWidth="1"/>
    <col min="3887" max="3888" width="8.875" style="41" customWidth="1"/>
    <col min="3889" max="3889" width="15.875" style="41" customWidth="1"/>
    <col min="3890" max="3890" width="15" style="41" customWidth="1"/>
    <col min="3891" max="3891" width="12.125" style="41" customWidth="1"/>
    <col min="3892" max="3892" width="11.375" style="41" customWidth="1"/>
    <col min="3893" max="3894" width="15.75" style="41" customWidth="1"/>
    <col min="3895" max="4096" width="9" style="41"/>
    <col min="4097" max="4097" width="4.75" style="41" customWidth="1"/>
    <col min="4098" max="4098" width="5.875" style="41" customWidth="1"/>
    <col min="4099" max="4099" width="18" style="41" bestFit="1" customWidth="1"/>
    <col min="4100" max="4100" width="4.5" style="41" customWidth="1"/>
    <col min="4101" max="4108" width="13.75" style="41" customWidth="1"/>
    <col min="4109" max="4109" width="15.75" style="41" customWidth="1"/>
    <col min="4110" max="4110" width="15" style="41" customWidth="1"/>
    <col min="4111" max="4112" width="8.875" style="41" customWidth="1"/>
    <col min="4113" max="4113" width="15.5" style="41" customWidth="1"/>
    <col min="4114" max="4114" width="14.375" style="41" customWidth="1"/>
    <col min="4115" max="4116" width="8.875" style="41" customWidth="1"/>
    <col min="4117" max="4118" width="12.875" style="41" customWidth="1"/>
    <col min="4119" max="4120" width="8.875" style="41" customWidth="1"/>
    <col min="4121" max="4122" width="12.875" style="41" customWidth="1"/>
    <col min="4123" max="4124" width="8.875" style="41" customWidth="1"/>
    <col min="4125" max="4125" width="14.625" style="41" customWidth="1"/>
    <col min="4126" max="4126" width="15.25" style="41" customWidth="1"/>
    <col min="4127" max="4128" width="8.875" style="41" customWidth="1"/>
    <col min="4129" max="4129" width="14.75" style="41" customWidth="1"/>
    <col min="4130" max="4130" width="16.125" style="41" customWidth="1"/>
    <col min="4131" max="4132" width="8.875" style="41" customWidth="1"/>
    <col min="4133" max="4134" width="14.875" style="41" customWidth="1"/>
    <col min="4135" max="4136" width="10.625" style="41" customWidth="1"/>
    <col min="4137" max="4138" width="15.125" style="41" customWidth="1"/>
    <col min="4139" max="4140" width="8.875" style="41" customWidth="1"/>
    <col min="4141" max="4141" width="15.5" style="41" customWidth="1"/>
    <col min="4142" max="4142" width="16.5" style="41" customWidth="1"/>
    <col min="4143" max="4144" width="8.875" style="41" customWidth="1"/>
    <col min="4145" max="4145" width="15.875" style="41" customWidth="1"/>
    <col min="4146" max="4146" width="15" style="41" customWidth="1"/>
    <col min="4147" max="4147" width="12.125" style="41" customWidth="1"/>
    <col min="4148" max="4148" width="11.375" style="41" customWidth="1"/>
    <col min="4149" max="4150" width="15.75" style="41" customWidth="1"/>
    <col min="4151" max="4352" width="9" style="41"/>
    <col min="4353" max="4353" width="4.75" style="41" customWidth="1"/>
    <col min="4354" max="4354" width="5.875" style="41" customWidth="1"/>
    <col min="4355" max="4355" width="18" style="41" bestFit="1" customWidth="1"/>
    <col min="4356" max="4356" width="4.5" style="41" customWidth="1"/>
    <col min="4357" max="4364" width="13.75" style="41" customWidth="1"/>
    <col min="4365" max="4365" width="15.75" style="41" customWidth="1"/>
    <col min="4366" max="4366" width="15" style="41" customWidth="1"/>
    <col min="4367" max="4368" width="8.875" style="41" customWidth="1"/>
    <col min="4369" max="4369" width="15.5" style="41" customWidth="1"/>
    <col min="4370" max="4370" width="14.375" style="41" customWidth="1"/>
    <col min="4371" max="4372" width="8.875" style="41" customWidth="1"/>
    <col min="4373" max="4374" width="12.875" style="41" customWidth="1"/>
    <col min="4375" max="4376" width="8.875" style="41" customWidth="1"/>
    <col min="4377" max="4378" width="12.875" style="41" customWidth="1"/>
    <col min="4379" max="4380" width="8.875" style="41" customWidth="1"/>
    <col min="4381" max="4381" width="14.625" style="41" customWidth="1"/>
    <col min="4382" max="4382" width="15.25" style="41" customWidth="1"/>
    <col min="4383" max="4384" width="8.875" style="41" customWidth="1"/>
    <col min="4385" max="4385" width="14.75" style="41" customWidth="1"/>
    <col min="4386" max="4386" width="16.125" style="41" customWidth="1"/>
    <col min="4387" max="4388" width="8.875" style="41" customWidth="1"/>
    <col min="4389" max="4390" width="14.875" style="41" customWidth="1"/>
    <col min="4391" max="4392" width="10.625" style="41" customWidth="1"/>
    <col min="4393" max="4394" width="15.125" style="41" customWidth="1"/>
    <col min="4395" max="4396" width="8.875" style="41" customWidth="1"/>
    <col min="4397" max="4397" width="15.5" style="41" customWidth="1"/>
    <col min="4398" max="4398" width="16.5" style="41" customWidth="1"/>
    <col min="4399" max="4400" width="8.875" style="41" customWidth="1"/>
    <col min="4401" max="4401" width="15.875" style="41" customWidth="1"/>
    <col min="4402" max="4402" width="15" style="41" customWidth="1"/>
    <col min="4403" max="4403" width="12.125" style="41" customWidth="1"/>
    <col min="4404" max="4404" width="11.375" style="41" customWidth="1"/>
    <col min="4405" max="4406" width="15.75" style="41" customWidth="1"/>
    <col min="4407" max="4608" width="9" style="41"/>
    <col min="4609" max="4609" width="4.75" style="41" customWidth="1"/>
    <col min="4610" max="4610" width="5.875" style="41" customWidth="1"/>
    <col min="4611" max="4611" width="18" style="41" bestFit="1" customWidth="1"/>
    <col min="4612" max="4612" width="4.5" style="41" customWidth="1"/>
    <col min="4613" max="4620" width="13.75" style="41" customWidth="1"/>
    <col min="4621" max="4621" width="15.75" style="41" customWidth="1"/>
    <col min="4622" max="4622" width="15" style="41" customWidth="1"/>
    <col min="4623" max="4624" width="8.875" style="41" customWidth="1"/>
    <col min="4625" max="4625" width="15.5" style="41" customWidth="1"/>
    <col min="4626" max="4626" width="14.375" style="41" customWidth="1"/>
    <col min="4627" max="4628" width="8.875" style="41" customWidth="1"/>
    <col min="4629" max="4630" width="12.875" style="41" customWidth="1"/>
    <col min="4631" max="4632" width="8.875" style="41" customWidth="1"/>
    <col min="4633" max="4634" width="12.875" style="41" customWidth="1"/>
    <col min="4635" max="4636" width="8.875" style="41" customWidth="1"/>
    <col min="4637" max="4637" width="14.625" style="41" customWidth="1"/>
    <col min="4638" max="4638" width="15.25" style="41" customWidth="1"/>
    <col min="4639" max="4640" width="8.875" style="41" customWidth="1"/>
    <col min="4641" max="4641" width="14.75" style="41" customWidth="1"/>
    <col min="4642" max="4642" width="16.125" style="41" customWidth="1"/>
    <col min="4643" max="4644" width="8.875" style="41" customWidth="1"/>
    <col min="4645" max="4646" width="14.875" style="41" customWidth="1"/>
    <col min="4647" max="4648" width="10.625" style="41" customWidth="1"/>
    <col min="4649" max="4650" width="15.125" style="41" customWidth="1"/>
    <col min="4651" max="4652" width="8.875" style="41" customWidth="1"/>
    <col min="4653" max="4653" width="15.5" style="41" customWidth="1"/>
    <col min="4654" max="4654" width="16.5" style="41" customWidth="1"/>
    <col min="4655" max="4656" width="8.875" style="41" customWidth="1"/>
    <col min="4657" max="4657" width="15.875" style="41" customWidth="1"/>
    <col min="4658" max="4658" width="15" style="41" customWidth="1"/>
    <col min="4659" max="4659" width="12.125" style="41" customWidth="1"/>
    <col min="4660" max="4660" width="11.375" style="41" customWidth="1"/>
    <col min="4661" max="4662" width="15.75" style="41" customWidth="1"/>
    <col min="4663" max="4864" width="9" style="41"/>
    <col min="4865" max="4865" width="4.75" style="41" customWidth="1"/>
    <col min="4866" max="4866" width="5.875" style="41" customWidth="1"/>
    <col min="4867" max="4867" width="18" style="41" bestFit="1" customWidth="1"/>
    <col min="4868" max="4868" width="4.5" style="41" customWidth="1"/>
    <col min="4869" max="4876" width="13.75" style="41" customWidth="1"/>
    <col min="4877" max="4877" width="15.75" style="41" customWidth="1"/>
    <col min="4878" max="4878" width="15" style="41" customWidth="1"/>
    <col min="4879" max="4880" width="8.875" style="41" customWidth="1"/>
    <col min="4881" max="4881" width="15.5" style="41" customWidth="1"/>
    <col min="4882" max="4882" width="14.375" style="41" customWidth="1"/>
    <col min="4883" max="4884" width="8.875" style="41" customWidth="1"/>
    <col min="4885" max="4886" width="12.875" style="41" customWidth="1"/>
    <col min="4887" max="4888" width="8.875" style="41" customWidth="1"/>
    <col min="4889" max="4890" width="12.875" style="41" customWidth="1"/>
    <col min="4891" max="4892" width="8.875" style="41" customWidth="1"/>
    <col min="4893" max="4893" width="14.625" style="41" customWidth="1"/>
    <col min="4894" max="4894" width="15.25" style="41" customWidth="1"/>
    <col min="4895" max="4896" width="8.875" style="41" customWidth="1"/>
    <col min="4897" max="4897" width="14.75" style="41" customWidth="1"/>
    <col min="4898" max="4898" width="16.125" style="41" customWidth="1"/>
    <col min="4899" max="4900" width="8.875" style="41" customWidth="1"/>
    <col min="4901" max="4902" width="14.875" style="41" customWidth="1"/>
    <col min="4903" max="4904" width="10.625" style="41" customWidth="1"/>
    <col min="4905" max="4906" width="15.125" style="41" customWidth="1"/>
    <col min="4907" max="4908" width="8.875" style="41" customWidth="1"/>
    <col min="4909" max="4909" width="15.5" style="41" customWidth="1"/>
    <col min="4910" max="4910" width="16.5" style="41" customWidth="1"/>
    <col min="4911" max="4912" width="8.875" style="41" customWidth="1"/>
    <col min="4913" max="4913" width="15.875" style="41" customWidth="1"/>
    <col min="4914" max="4914" width="15" style="41" customWidth="1"/>
    <col min="4915" max="4915" width="12.125" style="41" customWidth="1"/>
    <col min="4916" max="4916" width="11.375" style="41" customWidth="1"/>
    <col min="4917" max="4918" width="15.75" style="41" customWidth="1"/>
    <col min="4919" max="5120" width="9" style="41"/>
    <col min="5121" max="5121" width="4.75" style="41" customWidth="1"/>
    <col min="5122" max="5122" width="5.875" style="41" customWidth="1"/>
    <col min="5123" max="5123" width="18" style="41" bestFit="1" customWidth="1"/>
    <col min="5124" max="5124" width="4.5" style="41" customWidth="1"/>
    <col min="5125" max="5132" width="13.75" style="41" customWidth="1"/>
    <col min="5133" max="5133" width="15.75" style="41" customWidth="1"/>
    <col min="5134" max="5134" width="15" style="41" customWidth="1"/>
    <col min="5135" max="5136" width="8.875" style="41" customWidth="1"/>
    <col min="5137" max="5137" width="15.5" style="41" customWidth="1"/>
    <col min="5138" max="5138" width="14.375" style="41" customWidth="1"/>
    <col min="5139" max="5140" width="8.875" style="41" customWidth="1"/>
    <col min="5141" max="5142" width="12.875" style="41" customWidth="1"/>
    <col min="5143" max="5144" width="8.875" style="41" customWidth="1"/>
    <col min="5145" max="5146" width="12.875" style="41" customWidth="1"/>
    <col min="5147" max="5148" width="8.875" style="41" customWidth="1"/>
    <col min="5149" max="5149" width="14.625" style="41" customWidth="1"/>
    <col min="5150" max="5150" width="15.25" style="41" customWidth="1"/>
    <col min="5151" max="5152" width="8.875" style="41" customWidth="1"/>
    <col min="5153" max="5153" width="14.75" style="41" customWidth="1"/>
    <col min="5154" max="5154" width="16.125" style="41" customWidth="1"/>
    <col min="5155" max="5156" width="8.875" style="41" customWidth="1"/>
    <col min="5157" max="5158" width="14.875" style="41" customWidth="1"/>
    <col min="5159" max="5160" width="10.625" style="41" customWidth="1"/>
    <col min="5161" max="5162" width="15.125" style="41" customWidth="1"/>
    <col min="5163" max="5164" width="8.875" style="41" customWidth="1"/>
    <col min="5165" max="5165" width="15.5" style="41" customWidth="1"/>
    <col min="5166" max="5166" width="16.5" style="41" customWidth="1"/>
    <col min="5167" max="5168" width="8.875" style="41" customWidth="1"/>
    <col min="5169" max="5169" width="15.875" style="41" customWidth="1"/>
    <col min="5170" max="5170" width="15" style="41" customWidth="1"/>
    <col min="5171" max="5171" width="12.125" style="41" customWidth="1"/>
    <col min="5172" max="5172" width="11.375" style="41" customWidth="1"/>
    <col min="5173" max="5174" width="15.75" style="41" customWidth="1"/>
    <col min="5175" max="5376" width="9" style="41"/>
    <col min="5377" max="5377" width="4.75" style="41" customWidth="1"/>
    <col min="5378" max="5378" width="5.875" style="41" customWidth="1"/>
    <col min="5379" max="5379" width="18" style="41" bestFit="1" customWidth="1"/>
    <col min="5380" max="5380" width="4.5" style="41" customWidth="1"/>
    <col min="5381" max="5388" width="13.75" style="41" customWidth="1"/>
    <col min="5389" max="5389" width="15.75" style="41" customWidth="1"/>
    <col min="5390" max="5390" width="15" style="41" customWidth="1"/>
    <col min="5391" max="5392" width="8.875" style="41" customWidth="1"/>
    <col min="5393" max="5393" width="15.5" style="41" customWidth="1"/>
    <col min="5394" max="5394" width="14.375" style="41" customWidth="1"/>
    <col min="5395" max="5396" width="8.875" style="41" customWidth="1"/>
    <col min="5397" max="5398" width="12.875" style="41" customWidth="1"/>
    <col min="5399" max="5400" width="8.875" style="41" customWidth="1"/>
    <col min="5401" max="5402" width="12.875" style="41" customWidth="1"/>
    <col min="5403" max="5404" width="8.875" style="41" customWidth="1"/>
    <col min="5405" max="5405" width="14.625" style="41" customWidth="1"/>
    <col min="5406" max="5406" width="15.25" style="41" customWidth="1"/>
    <col min="5407" max="5408" width="8.875" style="41" customWidth="1"/>
    <col min="5409" max="5409" width="14.75" style="41" customWidth="1"/>
    <col min="5410" max="5410" width="16.125" style="41" customWidth="1"/>
    <col min="5411" max="5412" width="8.875" style="41" customWidth="1"/>
    <col min="5413" max="5414" width="14.875" style="41" customWidth="1"/>
    <col min="5415" max="5416" width="10.625" style="41" customWidth="1"/>
    <col min="5417" max="5418" width="15.125" style="41" customWidth="1"/>
    <col min="5419" max="5420" width="8.875" style="41" customWidth="1"/>
    <col min="5421" max="5421" width="15.5" style="41" customWidth="1"/>
    <col min="5422" max="5422" width="16.5" style="41" customWidth="1"/>
    <col min="5423" max="5424" width="8.875" style="41" customWidth="1"/>
    <col min="5425" max="5425" width="15.875" style="41" customWidth="1"/>
    <col min="5426" max="5426" width="15" style="41" customWidth="1"/>
    <col min="5427" max="5427" width="12.125" style="41" customWidth="1"/>
    <col min="5428" max="5428" width="11.375" style="41" customWidth="1"/>
    <col min="5429" max="5430" width="15.75" style="41" customWidth="1"/>
    <col min="5431" max="5632" width="9" style="41"/>
    <col min="5633" max="5633" width="4.75" style="41" customWidth="1"/>
    <col min="5634" max="5634" width="5.875" style="41" customWidth="1"/>
    <col min="5635" max="5635" width="18" style="41" bestFit="1" customWidth="1"/>
    <col min="5636" max="5636" width="4.5" style="41" customWidth="1"/>
    <col min="5637" max="5644" width="13.75" style="41" customWidth="1"/>
    <col min="5645" max="5645" width="15.75" style="41" customWidth="1"/>
    <col min="5646" max="5646" width="15" style="41" customWidth="1"/>
    <col min="5647" max="5648" width="8.875" style="41" customWidth="1"/>
    <col min="5649" max="5649" width="15.5" style="41" customWidth="1"/>
    <col min="5650" max="5650" width="14.375" style="41" customWidth="1"/>
    <col min="5651" max="5652" width="8.875" style="41" customWidth="1"/>
    <col min="5653" max="5654" width="12.875" style="41" customWidth="1"/>
    <col min="5655" max="5656" width="8.875" style="41" customWidth="1"/>
    <col min="5657" max="5658" width="12.875" style="41" customWidth="1"/>
    <col min="5659" max="5660" width="8.875" style="41" customWidth="1"/>
    <col min="5661" max="5661" width="14.625" style="41" customWidth="1"/>
    <col min="5662" max="5662" width="15.25" style="41" customWidth="1"/>
    <col min="5663" max="5664" width="8.875" style="41" customWidth="1"/>
    <col min="5665" max="5665" width="14.75" style="41" customWidth="1"/>
    <col min="5666" max="5666" width="16.125" style="41" customWidth="1"/>
    <col min="5667" max="5668" width="8.875" style="41" customWidth="1"/>
    <col min="5669" max="5670" width="14.875" style="41" customWidth="1"/>
    <col min="5671" max="5672" width="10.625" style="41" customWidth="1"/>
    <col min="5673" max="5674" width="15.125" style="41" customWidth="1"/>
    <col min="5675" max="5676" width="8.875" style="41" customWidth="1"/>
    <col min="5677" max="5677" width="15.5" style="41" customWidth="1"/>
    <col min="5678" max="5678" width="16.5" style="41" customWidth="1"/>
    <col min="5679" max="5680" width="8.875" style="41" customWidth="1"/>
    <col min="5681" max="5681" width="15.875" style="41" customWidth="1"/>
    <col min="5682" max="5682" width="15" style="41" customWidth="1"/>
    <col min="5683" max="5683" width="12.125" style="41" customWidth="1"/>
    <col min="5684" max="5684" width="11.375" style="41" customWidth="1"/>
    <col min="5685" max="5686" width="15.75" style="41" customWidth="1"/>
    <col min="5687" max="5888" width="9" style="41"/>
    <col min="5889" max="5889" width="4.75" style="41" customWidth="1"/>
    <col min="5890" max="5890" width="5.875" style="41" customWidth="1"/>
    <col min="5891" max="5891" width="18" style="41" bestFit="1" customWidth="1"/>
    <col min="5892" max="5892" width="4.5" style="41" customWidth="1"/>
    <col min="5893" max="5900" width="13.75" style="41" customWidth="1"/>
    <col min="5901" max="5901" width="15.75" style="41" customWidth="1"/>
    <col min="5902" max="5902" width="15" style="41" customWidth="1"/>
    <col min="5903" max="5904" width="8.875" style="41" customWidth="1"/>
    <col min="5905" max="5905" width="15.5" style="41" customWidth="1"/>
    <col min="5906" max="5906" width="14.375" style="41" customWidth="1"/>
    <col min="5907" max="5908" width="8.875" style="41" customWidth="1"/>
    <col min="5909" max="5910" width="12.875" style="41" customWidth="1"/>
    <col min="5911" max="5912" width="8.875" style="41" customWidth="1"/>
    <col min="5913" max="5914" width="12.875" style="41" customWidth="1"/>
    <col min="5915" max="5916" width="8.875" style="41" customWidth="1"/>
    <col min="5917" max="5917" width="14.625" style="41" customWidth="1"/>
    <col min="5918" max="5918" width="15.25" style="41" customWidth="1"/>
    <col min="5919" max="5920" width="8.875" style="41" customWidth="1"/>
    <col min="5921" max="5921" width="14.75" style="41" customWidth="1"/>
    <col min="5922" max="5922" width="16.125" style="41" customWidth="1"/>
    <col min="5923" max="5924" width="8.875" style="41" customWidth="1"/>
    <col min="5925" max="5926" width="14.875" style="41" customWidth="1"/>
    <col min="5927" max="5928" width="10.625" style="41" customWidth="1"/>
    <col min="5929" max="5930" width="15.125" style="41" customWidth="1"/>
    <col min="5931" max="5932" width="8.875" style="41" customWidth="1"/>
    <col min="5933" max="5933" width="15.5" style="41" customWidth="1"/>
    <col min="5934" max="5934" width="16.5" style="41" customWidth="1"/>
    <col min="5935" max="5936" width="8.875" style="41" customWidth="1"/>
    <col min="5937" max="5937" width="15.875" style="41" customWidth="1"/>
    <col min="5938" max="5938" width="15" style="41" customWidth="1"/>
    <col min="5939" max="5939" width="12.125" style="41" customWidth="1"/>
    <col min="5940" max="5940" width="11.375" style="41" customWidth="1"/>
    <col min="5941" max="5942" width="15.75" style="41" customWidth="1"/>
    <col min="5943" max="6144" width="9" style="41"/>
    <col min="6145" max="6145" width="4.75" style="41" customWidth="1"/>
    <col min="6146" max="6146" width="5.875" style="41" customWidth="1"/>
    <col min="6147" max="6147" width="18" style="41" bestFit="1" customWidth="1"/>
    <col min="6148" max="6148" width="4.5" style="41" customWidth="1"/>
    <col min="6149" max="6156" width="13.75" style="41" customWidth="1"/>
    <col min="6157" max="6157" width="15.75" style="41" customWidth="1"/>
    <col min="6158" max="6158" width="15" style="41" customWidth="1"/>
    <col min="6159" max="6160" width="8.875" style="41" customWidth="1"/>
    <col min="6161" max="6161" width="15.5" style="41" customWidth="1"/>
    <col min="6162" max="6162" width="14.375" style="41" customWidth="1"/>
    <col min="6163" max="6164" width="8.875" style="41" customWidth="1"/>
    <col min="6165" max="6166" width="12.875" style="41" customWidth="1"/>
    <col min="6167" max="6168" width="8.875" style="41" customWidth="1"/>
    <col min="6169" max="6170" width="12.875" style="41" customWidth="1"/>
    <col min="6171" max="6172" width="8.875" style="41" customWidth="1"/>
    <col min="6173" max="6173" width="14.625" style="41" customWidth="1"/>
    <col min="6174" max="6174" width="15.25" style="41" customWidth="1"/>
    <col min="6175" max="6176" width="8.875" style="41" customWidth="1"/>
    <col min="6177" max="6177" width="14.75" style="41" customWidth="1"/>
    <col min="6178" max="6178" width="16.125" style="41" customWidth="1"/>
    <col min="6179" max="6180" width="8.875" style="41" customWidth="1"/>
    <col min="6181" max="6182" width="14.875" style="41" customWidth="1"/>
    <col min="6183" max="6184" width="10.625" style="41" customWidth="1"/>
    <col min="6185" max="6186" width="15.125" style="41" customWidth="1"/>
    <col min="6187" max="6188" width="8.875" style="41" customWidth="1"/>
    <col min="6189" max="6189" width="15.5" style="41" customWidth="1"/>
    <col min="6190" max="6190" width="16.5" style="41" customWidth="1"/>
    <col min="6191" max="6192" width="8.875" style="41" customWidth="1"/>
    <col min="6193" max="6193" width="15.875" style="41" customWidth="1"/>
    <col min="6194" max="6194" width="15" style="41" customWidth="1"/>
    <col min="6195" max="6195" width="12.125" style="41" customWidth="1"/>
    <col min="6196" max="6196" width="11.375" style="41" customWidth="1"/>
    <col min="6197" max="6198" width="15.75" style="41" customWidth="1"/>
    <col min="6199" max="6400" width="9" style="41"/>
    <col min="6401" max="6401" width="4.75" style="41" customWidth="1"/>
    <col min="6402" max="6402" width="5.875" style="41" customWidth="1"/>
    <col min="6403" max="6403" width="18" style="41" bestFit="1" customWidth="1"/>
    <col min="6404" max="6404" width="4.5" style="41" customWidth="1"/>
    <col min="6405" max="6412" width="13.75" style="41" customWidth="1"/>
    <col min="6413" max="6413" width="15.75" style="41" customWidth="1"/>
    <col min="6414" max="6414" width="15" style="41" customWidth="1"/>
    <col min="6415" max="6416" width="8.875" style="41" customWidth="1"/>
    <col min="6417" max="6417" width="15.5" style="41" customWidth="1"/>
    <col min="6418" max="6418" width="14.375" style="41" customWidth="1"/>
    <col min="6419" max="6420" width="8.875" style="41" customWidth="1"/>
    <col min="6421" max="6422" width="12.875" style="41" customWidth="1"/>
    <col min="6423" max="6424" width="8.875" style="41" customWidth="1"/>
    <col min="6425" max="6426" width="12.875" style="41" customWidth="1"/>
    <col min="6427" max="6428" width="8.875" style="41" customWidth="1"/>
    <col min="6429" max="6429" width="14.625" style="41" customWidth="1"/>
    <col min="6430" max="6430" width="15.25" style="41" customWidth="1"/>
    <col min="6431" max="6432" width="8.875" style="41" customWidth="1"/>
    <col min="6433" max="6433" width="14.75" style="41" customWidth="1"/>
    <col min="6434" max="6434" width="16.125" style="41" customWidth="1"/>
    <col min="6435" max="6436" width="8.875" style="41" customWidth="1"/>
    <col min="6437" max="6438" width="14.875" style="41" customWidth="1"/>
    <col min="6439" max="6440" width="10.625" style="41" customWidth="1"/>
    <col min="6441" max="6442" width="15.125" style="41" customWidth="1"/>
    <col min="6443" max="6444" width="8.875" style="41" customWidth="1"/>
    <col min="6445" max="6445" width="15.5" style="41" customWidth="1"/>
    <col min="6446" max="6446" width="16.5" style="41" customWidth="1"/>
    <col min="6447" max="6448" width="8.875" style="41" customWidth="1"/>
    <col min="6449" max="6449" width="15.875" style="41" customWidth="1"/>
    <col min="6450" max="6450" width="15" style="41" customWidth="1"/>
    <col min="6451" max="6451" width="12.125" style="41" customWidth="1"/>
    <col min="6452" max="6452" width="11.375" style="41" customWidth="1"/>
    <col min="6453" max="6454" width="15.75" style="41" customWidth="1"/>
    <col min="6455" max="6656" width="9" style="41"/>
    <col min="6657" max="6657" width="4.75" style="41" customWidth="1"/>
    <col min="6658" max="6658" width="5.875" style="41" customWidth="1"/>
    <col min="6659" max="6659" width="18" style="41" bestFit="1" customWidth="1"/>
    <col min="6660" max="6660" width="4.5" style="41" customWidth="1"/>
    <col min="6661" max="6668" width="13.75" style="41" customWidth="1"/>
    <col min="6669" max="6669" width="15.75" style="41" customWidth="1"/>
    <col min="6670" max="6670" width="15" style="41" customWidth="1"/>
    <col min="6671" max="6672" width="8.875" style="41" customWidth="1"/>
    <col min="6673" max="6673" width="15.5" style="41" customWidth="1"/>
    <col min="6674" max="6674" width="14.375" style="41" customWidth="1"/>
    <col min="6675" max="6676" width="8.875" style="41" customWidth="1"/>
    <col min="6677" max="6678" width="12.875" style="41" customWidth="1"/>
    <col min="6679" max="6680" width="8.875" style="41" customWidth="1"/>
    <col min="6681" max="6682" width="12.875" style="41" customWidth="1"/>
    <col min="6683" max="6684" width="8.875" style="41" customWidth="1"/>
    <col min="6685" max="6685" width="14.625" style="41" customWidth="1"/>
    <col min="6686" max="6686" width="15.25" style="41" customWidth="1"/>
    <col min="6687" max="6688" width="8.875" style="41" customWidth="1"/>
    <col min="6689" max="6689" width="14.75" style="41" customWidth="1"/>
    <col min="6690" max="6690" width="16.125" style="41" customWidth="1"/>
    <col min="6691" max="6692" width="8.875" style="41" customWidth="1"/>
    <col min="6693" max="6694" width="14.875" style="41" customWidth="1"/>
    <col min="6695" max="6696" width="10.625" style="41" customWidth="1"/>
    <col min="6697" max="6698" width="15.125" style="41" customWidth="1"/>
    <col min="6699" max="6700" width="8.875" style="41" customWidth="1"/>
    <col min="6701" max="6701" width="15.5" style="41" customWidth="1"/>
    <col min="6702" max="6702" width="16.5" style="41" customWidth="1"/>
    <col min="6703" max="6704" width="8.875" style="41" customWidth="1"/>
    <col min="6705" max="6705" width="15.875" style="41" customWidth="1"/>
    <col min="6706" max="6706" width="15" style="41" customWidth="1"/>
    <col min="6707" max="6707" width="12.125" style="41" customWidth="1"/>
    <col min="6708" max="6708" width="11.375" style="41" customWidth="1"/>
    <col min="6709" max="6710" width="15.75" style="41" customWidth="1"/>
    <col min="6711" max="6912" width="9" style="41"/>
    <col min="6913" max="6913" width="4.75" style="41" customWidth="1"/>
    <col min="6914" max="6914" width="5.875" style="41" customWidth="1"/>
    <col min="6915" max="6915" width="18" style="41" bestFit="1" customWidth="1"/>
    <col min="6916" max="6916" width="4.5" style="41" customWidth="1"/>
    <col min="6917" max="6924" width="13.75" style="41" customWidth="1"/>
    <col min="6925" max="6925" width="15.75" style="41" customWidth="1"/>
    <col min="6926" max="6926" width="15" style="41" customWidth="1"/>
    <col min="6927" max="6928" width="8.875" style="41" customWidth="1"/>
    <col min="6929" max="6929" width="15.5" style="41" customWidth="1"/>
    <col min="6930" max="6930" width="14.375" style="41" customWidth="1"/>
    <col min="6931" max="6932" width="8.875" style="41" customWidth="1"/>
    <col min="6933" max="6934" width="12.875" style="41" customWidth="1"/>
    <col min="6935" max="6936" width="8.875" style="41" customWidth="1"/>
    <col min="6937" max="6938" width="12.875" style="41" customWidth="1"/>
    <col min="6939" max="6940" width="8.875" style="41" customWidth="1"/>
    <col min="6941" max="6941" width="14.625" style="41" customWidth="1"/>
    <col min="6942" max="6942" width="15.25" style="41" customWidth="1"/>
    <col min="6943" max="6944" width="8.875" style="41" customWidth="1"/>
    <col min="6945" max="6945" width="14.75" style="41" customWidth="1"/>
    <col min="6946" max="6946" width="16.125" style="41" customWidth="1"/>
    <col min="6947" max="6948" width="8.875" style="41" customWidth="1"/>
    <col min="6949" max="6950" width="14.875" style="41" customWidth="1"/>
    <col min="6951" max="6952" width="10.625" style="41" customWidth="1"/>
    <col min="6953" max="6954" width="15.125" style="41" customWidth="1"/>
    <col min="6955" max="6956" width="8.875" style="41" customWidth="1"/>
    <col min="6957" max="6957" width="15.5" style="41" customWidth="1"/>
    <col min="6958" max="6958" width="16.5" style="41" customWidth="1"/>
    <col min="6959" max="6960" width="8.875" style="41" customWidth="1"/>
    <col min="6961" max="6961" width="15.875" style="41" customWidth="1"/>
    <col min="6962" max="6962" width="15" style="41" customWidth="1"/>
    <col min="6963" max="6963" width="12.125" style="41" customWidth="1"/>
    <col min="6964" max="6964" width="11.375" style="41" customWidth="1"/>
    <col min="6965" max="6966" width="15.75" style="41" customWidth="1"/>
    <col min="6967" max="7168" width="9" style="41"/>
    <col min="7169" max="7169" width="4.75" style="41" customWidth="1"/>
    <col min="7170" max="7170" width="5.875" style="41" customWidth="1"/>
    <col min="7171" max="7171" width="18" style="41" bestFit="1" customWidth="1"/>
    <col min="7172" max="7172" width="4.5" style="41" customWidth="1"/>
    <col min="7173" max="7180" width="13.75" style="41" customWidth="1"/>
    <col min="7181" max="7181" width="15.75" style="41" customWidth="1"/>
    <col min="7182" max="7182" width="15" style="41" customWidth="1"/>
    <col min="7183" max="7184" width="8.875" style="41" customWidth="1"/>
    <col min="7185" max="7185" width="15.5" style="41" customWidth="1"/>
    <col min="7186" max="7186" width="14.375" style="41" customWidth="1"/>
    <col min="7187" max="7188" width="8.875" style="41" customWidth="1"/>
    <col min="7189" max="7190" width="12.875" style="41" customWidth="1"/>
    <col min="7191" max="7192" width="8.875" style="41" customWidth="1"/>
    <col min="7193" max="7194" width="12.875" style="41" customWidth="1"/>
    <col min="7195" max="7196" width="8.875" style="41" customWidth="1"/>
    <col min="7197" max="7197" width="14.625" style="41" customWidth="1"/>
    <col min="7198" max="7198" width="15.25" style="41" customWidth="1"/>
    <col min="7199" max="7200" width="8.875" style="41" customWidth="1"/>
    <col min="7201" max="7201" width="14.75" style="41" customWidth="1"/>
    <col min="7202" max="7202" width="16.125" style="41" customWidth="1"/>
    <col min="7203" max="7204" width="8.875" style="41" customWidth="1"/>
    <col min="7205" max="7206" width="14.875" style="41" customWidth="1"/>
    <col min="7207" max="7208" width="10.625" style="41" customWidth="1"/>
    <col min="7209" max="7210" width="15.125" style="41" customWidth="1"/>
    <col min="7211" max="7212" width="8.875" style="41" customWidth="1"/>
    <col min="7213" max="7213" width="15.5" style="41" customWidth="1"/>
    <col min="7214" max="7214" width="16.5" style="41" customWidth="1"/>
    <col min="7215" max="7216" width="8.875" style="41" customWidth="1"/>
    <col min="7217" max="7217" width="15.875" style="41" customWidth="1"/>
    <col min="7218" max="7218" width="15" style="41" customWidth="1"/>
    <col min="7219" max="7219" width="12.125" style="41" customWidth="1"/>
    <col min="7220" max="7220" width="11.375" style="41" customWidth="1"/>
    <col min="7221" max="7222" width="15.75" style="41" customWidth="1"/>
    <col min="7223" max="7424" width="9" style="41"/>
    <col min="7425" max="7425" width="4.75" style="41" customWidth="1"/>
    <col min="7426" max="7426" width="5.875" style="41" customWidth="1"/>
    <col min="7427" max="7427" width="18" style="41" bestFit="1" customWidth="1"/>
    <col min="7428" max="7428" width="4.5" style="41" customWidth="1"/>
    <col min="7429" max="7436" width="13.75" style="41" customWidth="1"/>
    <col min="7437" max="7437" width="15.75" style="41" customWidth="1"/>
    <col min="7438" max="7438" width="15" style="41" customWidth="1"/>
    <col min="7439" max="7440" width="8.875" style="41" customWidth="1"/>
    <col min="7441" max="7441" width="15.5" style="41" customWidth="1"/>
    <col min="7442" max="7442" width="14.375" style="41" customWidth="1"/>
    <col min="7443" max="7444" width="8.875" style="41" customWidth="1"/>
    <col min="7445" max="7446" width="12.875" style="41" customWidth="1"/>
    <col min="7447" max="7448" width="8.875" style="41" customWidth="1"/>
    <col min="7449" max="7450" width="12.875" style="41" customWidth="1"/>
    <col min="7451" max="7452" width="8.875" style="41" customWidth="1"/>
    <col min="7453" max="7453" width="14.625" style="41" customWidth="1"/>
    <col min="7454" max="7454" width="15.25" style="41" customWidth="1"/>
    <col min="7455" max="7456" width="8.875" style="41" customWidth="1"/>
    <col min="7457" max="7457" width="14.75" style="41" customWidth="1"/>
    <col min="7458" max="7458" width="16.125" style="41" customWidth="1"/>
    <col min="7459" max="7460" width="8.875" style="41" customWidth="1"/>
    <col min="7461" max="7462" width="14.875" style="41" customWidth="1"/>
    <col min="7463" max="7464" width="10.625" style="41" customWidth="1"/>
    <col min="7465" max="7466" width="15.125" style="41" customWidth="1"/>
    <col min="7467" max="7468" width="8.875" style="41" customWidth="1"/>
    <col min="7469" max="7469" width="15.5" style="41" customWidth="1"/>
    <col min="7470" max="7470" width="16.5" style="41" customWidth="1"/>
    <col min="7471" max="7472" width="8.875" style="41" customWidth="1"/>
    <col min="7473" max="7473" width="15.875" style="41" customWidth="1"/>
    <col min="7474" max="7474" width="15" style="41" customWidth="1"/>
    <col min="7475" max="7475" width="12.125" style="41" customWidth="1"/>
    <col min="7476" max="7476" width="11.375" style="41" customWidth="1"/>
    <col min="7477" max="7478" width="15.75" style="41" customWidth="1"/>
    <col min="7479" max="7680" width="9" style="41"/>
    <col min="7681" max="7681" width="4.75" style="41" customWidth="1"/>
    <col min="7682" max="7682" width="5.875" style="41" customWidth="1"/>
    <col min="7683" max="7683" width="18" style="41" bestFit="1" customWidth="1"/>
    <col min="7684" max="7684" width="4.5" style="41" customWidth="1"/>
    <col min="7685" max="7692" width="13.75" style="41" customWidth="1"/>
    <col min="7693" max="7693" width="15.75" style="41" customWidth="1"/>
    <col min="7694" max="7694" width="15" style="41" customWidth="1"/>
    <col min="7695" max="7696" width="8.875" style="41" customWidth="1"/>
    <col min="7697" max="7697" width="15.5" style="41" customWidth="1"/>
    <col min="7698" max="7698" width="14.375" style="41" customWidth="1"/>
    <col min="7699" max="7700" width="8.875" style="41" customWidth="1"/>
    <col min="7701" max="7702" width="12.875" style="41" customWidth="1"/>
    <col min="7703" max="7704" width="8.875" style="41" customWidth="1"/>
    <col min="7705" max="7706" width="12.875" style="41" customWidth="1"/>
    <col min="7707" max="7708" width="8.875" style="41" customWidth="1"/>
    <col min="7709" max="7709" width="14.625" style="41" customWidth="1"/>
    <col min="7710" max="7710" width="15.25" style="41" customWidth="1"/>
    <col min="7711" max="7712" width="8.875" style="41" customWidth="1"/>
    <col min="7713" max="7713" width="14.75" style="41" customWidth="1"/>
    <col min="7714" max="7714" width="16.125" style="41" customWidth="1"/>
    <col min="7715" max="7716" width="8.875" style="41" customWidth="1"/>
    <col min="7717" max="7718" width="14.875" style="41" customWidth="1"/>
    <col min="7719" max="7720" width="10.625" style="41" customWidth="1"/>
    <col min="7721" max="7722" width="15.125" style="41" customWidth="1"/>
    <col min="7723" max="7724" width="8.875" style="41" customWidth="1"/>
    <col min="7725" max="7725" width="15.5" style="41" customWidth="1"/>
    <col min="7726" max="7726" width="16.5" style="41" customWidth="1"/>
    <col min="7727" max="7728" width="8.875" style="41" customWidth="1"/>
    <col min="7729" max="7729" width="15.875" style="41" customWidth="1"/>
    <col min="7730" max="7730" width="15" style="41" customWidth="1"/>
    <col min="7731" max="7731" width="12.125" style="41" customWidth="1"/>
    <col min="7732" max="7732" width="11.375" style="41" customWidth="1"/>
    <col min="7733" max="7734" width="15.75" style="41" customWidth="1"/>
    <col min="7735" max="7936" width="9" style="41"/>
    <col min="7937" max="7937" width="4.75" style="41" customWidth="1"/>
    <col min="7938" max="7938" width="5.875" style="41" customWidth="1"/>
    <col min="7939" max="7939" width="18" style="41" bestFit="1" customWidth="1"/>
    <col min="7940" max="7940" width="4.5" style="41" customWidth="1"/>
    <col min="7941" max="7948" width="13.75" style="41" customWidth="1"/>
    <col min="7949" max="7949" width="15.75" style="41" customWidth="1"/>
    <col min="7950" max="7950" width="15" style="41" customWidth="1"/>
    <col min="7951" max="7952" width="8.875" style="41" customWidth="1"/>
    <col min="7953" max="7953" width="15.5" style="41" customWidth="1"/>
    <col min="7954" max="7954" width="14.375" style="41" customWidth="1"/>
    <col min="7955" max="7956" width="8.875" style="41" customWidth="1"/>
    <col min="7957" max="7958" width="12.875" style="41" customWidth="1"/>
    <col min="7959" max="7960" width="8.875" style="41" customWidth="1"/>
    <col min="7961" max="7962" width="12.875" style="41" customWidth="1"/>
    <col min="7963" max="7964" width="8.875" style="41" customWidth="1"/>
    <col min="7965" max="7965" width="14.625" style="41" customWidth="1"/>
    <col min="7966" max="7966" width="15.25" style="41" customWidth="1"/>
    <col min="7967" max="7968" width="8.875" style="41" customWidth="1"/>
    <col min="7969" max="7969" width="14.75" style="41" customWidth="1"/>
    <col min="7970" max="7970" width="16.125" style="41" customWidth="1"/>
    <col min="7971" max="7972" width="8.875" style="41" customWidth="1"/>
    <col min="7973" max="7974" width="14.875" style="41" customWidth="1"/>
    <col min="7975" max="7976" width="10.625" style="41" customWidth="1"/>
    <col min="7977" max="7978" width="15.125" style="41" customWidth="1"/>
    <col min="7979" max="7980" width="8.875" style="41" customWidth="1"/>
    <col min="7981" max="7981" width="15.5" style="41" customWidth="1"/>
    <col min="7982" max="7982" width="16.5" style="41" customWidth="1"/>
    <col min="7983" max="7984" width="8.875" style="41" customWidth="1"/>
    <col min="7985" max="7985" width="15.875" style="41" customWidth="1"/>
    <col min="7986" max="7986" width="15" style="41" customWidth="1"/>
    <col min="7987" max="7987" width="12.125" style="41" customWidth="1"/>
    <col min="7988" max="7988" width="11.375" style="41" customWidth="1"/>
    <col min="7989" max="7990" width="15.75" style="41" customWidth="1"/>
    <col min="7991" max="8192" width="9" style="41"/>
    <col min="8193" max="8193" width="4.75" style="41" customWidth="1"/>
    <col min="8194" max="8194" width="5.875" style="41" customWidth="1"/>
    <col min="8195" max="8195" width="18" style="41" bestFit="1" customWidth="1"/>
    <col min="8196" max="8196" width="4.5" style="41" customWidth="1"/>
    <col min="8197" max="8204" width="13.75" style="41" customWidth="1"/>
    <col min="8205" max="8205" width="15.75" style="41" customWidth="1"/>
    <col min="8206" max="8206" width="15" style="41" customWidth="1"/>
    <col min="8207" max="8208" width="8.875" style="41" customWidth="1"/>
    <col min="8209" max="8209" width="15.5" style="41" customWidth="1"/>
    <col min="8210" max="8210" width="14.375" style="41" customWidth="1"/>
    <col min="8211" max="8212" width="8.875" style="41" customWidth="1"/>
    <col min="8213" max="8214" width="12.875" style="41" customWidth="1"/>
    <col min="8215" max="8216" width="8.875" style="41" customWidth="1"/>
    <col min="8217" max="8218" width="12.875" style="41" customWidth="1"/>
    <col min="8219" max="8220" width="8.875" style="41" customWidth="1"/>
    <col min="8221" max="8221" width="14.625" style="41" customWidth="1"/>
    <col min="8222" max="8222" width="15.25" style="41" customWidth="1"/>
    <col min="8223" max="8224" width="8.875" style="41" customWidth="1"/>
    <col min="8225" max="8225" width="14.75" style="41" customWidth="1"/>
    <col min="8226" max="8226" width="16.125" style="41" customWidth="1"/>
    <col min="8227" max="8228" width="8.875" style="41" customWidth="1"/>
    <col min="8229" max="8230" width="14.875" style="41" customWidth="1"/>
    <col min="8231" max="8232" width="10.625" style="41" customWidth="1"/>
    <col min="8233" max="8234" width="15.125" style="41" customWidth="1"/>
    <col min="8235" max="8236" width="8.875" style="41" customWidth="1"/>
    <col min="8237" max="8237" width="15.5" style="41" customWidth="1"/>
    <col min="8238" max="8238" width="16.5" style="41" customWidth="1"/>
    <col min="8239" max="8240" width="8.875" style="41" customWidth="1"/>
    <col min="8241" max="8241" width="15.875" style="41" customWidth="1"/>
    <col min="8242" max="8242" width="15" style="41" customWidth="1"/>
    <col min="8243" max="8243" width="12.125" style="41" customWidth="1"/>
    <col min="8244" max="8244" width="11.375" style="41" customWidth="1"/>
    <col min="8245" max="8246" width="15.75" style="41" customWidth="1"/>
    <col min="8247" max="8448" width="9" style="41"/>
    <col min="8449" max="8449" width="4.75" style="41" customWidth="1"/>
    <col min="8450" max="8450" width="5.875" style="41" customWidth="1"/>
    <col min="8451" max="8451" width="18" style="41" bestFit="1" customWidth="1"/>
    <col min="8452" max="8452" width="4.5" style="41" customWidth="1"/>
    <col min="8453" max="8460" width="13.75" style="41" customWidth="1"/>
    <col min="8461" max="8461" width="15.75" style="41" customWidth="1"/>
    <col min="8462" max="8462" width="15" style="41" customWidth="1"/>
    <col min="8463" max="8464" width="8.875" style="41" customWidth="1"/>
    <col min="8465" max="8465" width="15.5" style="41" customWidth="1"/>
    <col min="8466" max="8466" width="14.375" style="41" customWidth="1"/>
    <col min="8467" max="8468" width="8.875" style="41" customWidth="1"/>
    <col min="8469" max="8470" width="12.875" style="41" customWidth="1"/>
    <col min="8471" max="8472" width="8.875" style="41" customWidth="1"/>
    <col min="8473" max="8474" width="12.875" style="41" customWidth="1"/>
    <col min="8475" max="8476" width="8.875" style="41" customWidth="1"/>
    <col min="8477" max="8477" width="14.625" style="41" customWidth="1"/>
    <col min="8478" max="8478" width="15.25" style="41" customWidth="1"/>
    <col min="8479" max="8480" width="8.875" style="41" customWidth="1"/>
    <col min="8481" max="8481" width="14.75" style="41" customWidth="1"/>
    <col min="8482" max="8482" width="16.125" style="41" customWidth="1"/>
    <col min="8483" max="8484" width="8.875" style="41" customWidth="1"/>
    <col min="8485" max="8486" width="14.875" style="41" customWidth="1"/>
    <col min="8487" max="8488" width="10.625" style="41" customWidth="1"/>
    <col min="8489" max="8490" width="15.125" style="41" customWidth="1"/>
    <col min="8491" max="8492" width="8.875" style="41" customWidth="1"/>
    <col min="8493" max="8493" width="15.5" style="41" customWidth="1"/>
    <col min="8494" max="8494" width="16.5" style="41" customWidth="1"/>
    <col min="8495" max="8496" width="8.875" style="41" customWidth="1"/>
    <col min="8497" max="8497" width="15.875" style="41" customWidth="1"/>
    <col min="8498" max="8498" width="15" style="41" customWidth="1"/>
    <col min="8499" max="8499" width="12.125" style="41" customWidth="1"/>
    <col min="8500" max="8500" width="11.375" style="41" customWidth="1"/>
    <col min="8501" max="8502" width="15.75" style="41" customWidth="1"/>
    <col min="8503" max="8704" width="9" style="41"/>
    <col min="8705" max="8705" width="4.75" style="41" customWidth="1"/>
    <col min="8706" max="8706" width="5.875" style="41" customWidth="1"/>
    <col min="8707" max="8707" width="18" style="41" bestFit="1" customWidth="1"/>
    <col min="8708" max="8708" width="4.5" style="41" customWidth="1"/>
    <col min="8709" max="8716" width="13.75" style="41" customWidth="1"/>
    <col min="8717" max="8717" width="15.75" style="41" customWidth="1"/>
    <col min="8718" max="8718" width="15" style="41" customWidth="1"/>
    <col min="8719" max="8720" width="8.875" style="41" customWidth="1"/>
    <col min="8721" max="8721" width="15.5" style="41" customWidth="1"/>
    <col min="8722" max="8722" width="14.375" style="41" customWidth="1"/>
    <col min="8723" max="8724" width="8.875" style="41" customWidth="1"/>
    <col min="8725" max="8726" width="12.875" style="41" customWidth="1"/>
    <col min="8727" max="8728" width="8.875" style="41" customWidth="1"/>
    <col min="8729" max="8730" width="12.875" style="41" customWidth="1"/>
    <col min="8731" max="8732" width="8.875" style="41" customWidth="1"/>
    <col min="8733" max="8733" width="14.625" style="41" customWidth="1"/>
    <col min="8734" max="8734" width="15.25" style="41" customWidth="1"/>
    <col min="8735" max="8736" width="8.875" style="41" customWidth="1"/>
    <col min="8737" max="8737" width="14.75" style="41" customWidth="1"/>
    <col min="8738" max="8738" width="16.125" style="41" customWidth="1"/>
    <col min="8739" max="8740" width="8.875" style="41" customWidth="1"/>
    <col min="8741" max="8742" width="14.875" style="41" customWidth="1"/>
    <col min="8743" max="8744" width="10.625" style="41" customWidth="1"/>
    <col min="8745" max="8746" width="15.125" style="41" customWidth="1"/>
    <col min="8747" max="8748" width="8.875" style="41" customWidth="1"/>
    <col min="8749" max="8749" width="15.5" style="41" customWidth="1"/>
    <col min="8750" max="8750" width="16.5" style="41" customWidth="1"/>
    <col min="8751" max="8752" width="8.875" style="41" customWidth="1"/>
    <col min="8753" max="8753" width="15.875" style="41" customWidth="1"/>
    <col min="8754" max="8754" width="15" style="41" customWidth="1"/>
    <col min="8755" max="8755" width="12.125" style="41" customWidth="1"/>
    <col min="8756" max="8756" width="11.375" style="41" customWidth="1"/>
    <col min="8757" max="8758" width="15.75" style="41" customWidth="1"/>
    <col min="8759" max="8960" width="9" style="41"/>
    <col min="8961" max="8961" width="4.75" style="41" customWidth="1"/>
    <col min="8962" max="8962" width="5.875" style="41" customWidth="1"/>
    <col min="8963" max="8963" width="18" style="41" bestFit="1" customWidth="1"/>
    <col min="8964" max="8964" width="4.5" style="41" customWidth="1"/>
    <col min="8965" max="8972" width="13.75" style="41" customWidth="1"/>
    <col min="8973" max="8973" width="15.75" style="41" customWidth="1"/>
    <col min="8974" max="8974" width="15" style="41" customWidth="1"/>
    <col min="8975" max="8976" width="8.875" style="41" customWidth="1"/>
    <col min="8977" max="8977" width="15.5" style="41" customWidth="1"/>
    <col min="8978" max="8978" width="14.375" style="41" customWidth="1"/>
    <col min="8979" max="8980" width="8.875" style="41" customWidth="1"/>
    <col min="8981" max="8982" width="12.875" style="41" customWidth="1"/>
    <col min="8983" max="8984" width="8.875" style="41" customWidth="1"/>
    <col min="8985" max="8986" width="12.875" style="41" customWidth="1"/>
    <col min="8987" max="8988" width="8.875" style="41" customWidth="1"/>
    <col min="8989" max="8989" width="14.625" style="41" customWidth="1"/>
    <col min="8990" max="8990" width="15.25" style="41" customWidth="1"/>
    <col min="8991" max="8992" width="8.875" style="41" customWidth="1"/>
    <col min="8993" max="8993" width="14.75" style="41" customWidth="1"/>
    <col min="8994" max="8994" width="16.125" style="41" customWidth="1"/>
    <col min="8995" max="8996" width="8.875" style="41" customWidth="1"/>
    <col min="8997" max="8998" width="14.875" style="41" customWidth="1"/>
    <col min="8999" max="9000" width="10.625" style="41" customWidth="1"/>
    <col min="9001" max="9002" width="15.125" style="41" customWidth="1"/>
    <col min="9003" max="9004" width="8.875" style="41" customWidth="1"/>
    <col min="9005" max="9005" width="15.5" style="41" customWidth="1"/>
    <col min="9006" max="9006" width="16.5" style="41" customWidth="1"/>
    <col min="9007" max="9008" width="8.875" style="41" customWidth="1"/>
    <col min="9009" max="9009" width="15.875" style="41" customWidth="1"/>
    <col min="9010" max="9010" width="15" style="41" customWidth="1"/>
    <col min="9011" max="9011" width="12.125" style="41" customWidth="1"/>
    <col min="9012" max="9012" width="11.375" style="41" customWidth="1"/>
    <col min="9013" max="9014" width="15.75" style="41" customWidth="1"/>
    <col min="9015" max="9216" width="9" style="41"/>
    <col min="9217" max="9217" width="4.75" style="41" customWidth="1"/>
    <col min="9218" max="9218" width="5.875" style="41" customWidth="1"/>
    <col min="9219" max="9219" width="18" style="41" bestFit="1" customWidth="1"/>
    <col min="9220" max="9220" width="4.5" style="41" customWidth="1"/>
    <col min="9221" max="9228" width="13.75" style="41" customWidth="1"/>
    <col min="9229" max="9229" width="15.75" style="41" customWidth="1"/>
    <col min="9230" max="9230" width="15" style="41" customWidth="1"/>
    <col min="9231" max="9232" width="8.875" style="41" customWidth="1"/>
    <col min="9233" max="9233" width="15.5" style="41" customWidth="1"/>
    <col min="9234" max="9234" width="14.375" style="41" customWidth="1"/>
    <col min="9235" max="9236" width="8.875" style="41" customWidth="1"/>
    <col min="9237" max="9238" width="12.875" style="41" customWidth="1"/>
    <col min="9239" max="9240" width="8.875" style="41" customWidth="1"/>
    <col min="9241" max="9242" width="12.875" style="41" customWidth="1"/>
    <col min="9243" max="9244" width="8.875" style="41" customWidth="1"/>
    <col min="9245" max="9245" width="14.625" style="41" customWidth="1"/>
    <col min="9246" max="9246" width="15.25" style="41" customWidth="1"/>
    <col min="9247" max="9248" width="8.875" style="41" customWidth="1"/>
    <col min="9249" max="9249" width="14.75" style="41" customWidth="1"/>
    <col min="9250" max="9250" width="16.125" style="41" customWidth="1"/>
    <col min="9251" max="9252" width="8.875" style="41" customWidth="1"/>
    <col min="9253" max="9254" width="14.875" style="41" customWidth="1"/>
    <col min="9255" max="9256" width="10.625" style="41" customWidth="1"/>
    <col min="9257" max="9258" width="15.125" style="41" customWidth="1"/>
    <col min="9259" max="9260" width="8.875" style="41" customWidth="1"/>
    <col min="9261" max="9261" width="15.5" style="41" customWidth="1"/>
    <col min="9262" max="9262" width="16.5" style="41" customWidth="1"/>
    <col min="9263" max="9264" width="8.875" style="41" customWidth="1"/>
    <col min="9265" max="9265" width="15.875" style="41" customWidth="1"/>
    <col min="9266" max="9266" width="15" style="41" customWidth="1"/>
    <col min="9267" max="9267" width="12.125" style="41" customWidth="1"/>
    <col min="9268" max="9268" width="11.375" style="41" customWidth="1"/>
    <col min="9269" max="9270" width="15.75" style="41" customWidth="1"/>
    <col min="9271" max="9472" width="9" style="41"/>
    <col min="9473" max="9473" width="4.75" style="41" customWidth="1"/>
    <col min="9474" max="9474" width="5.875" style="41" customWidth="1"/>
    <col min="9475" max="9475" width="18" style="41" bestFit="1" customWidth="1"/>
    <col min="9476" max="9476" width="4.5" style="41" customWidth="1"/>
    <col min="9477" max="9484" width="13.75" style="41" customWidth="1"/>
    <col min="9485" max="9485" width="15.75" style="41" customWidth="1"/>
    <col min="9486" max="9486" width="15" style="41" customWidth="1"/>
    <col min="9487" max="9488" width="8.875" style="41" customWidth="1"/>
    <col min="9489" max="9489" width="15.5" style="41" customWidth="1"/>
    <col min="9490" max="9490" width="14.375" style="41" customWidth="1"/>
    <col min="9491" max="9492" width="8.875" style="41" customWidth="1"/>
    <col min="9493" max="9494" width="12.875" style="41" customWidth="1"/>
    <col min="9495" max="9496" width="8.875" style="41" customWidth="1"/>
    <col min="9497" max="9498" width="12.875" style="41" customWidth="1"/>
    <col min="9499" max="9500" width="8.875" style="41" customWidth="1"/>
    <col min="9501" max="9501" width="14.625" style="41" customWidth="1"/>
    <col min="9502" max="9502" width="15.25" style="41" customWidth="1"/>
    <col min="9503" max="9504" width="8.875" style="41" customWidth="1"/>
    <col min="9505" max="9505" width="14.75" style="41" customWidth="1"/>
    <col min="9506" max="9506" width="16.125" style="41" customWidth="1"/>
    <col min="9507" max="9508" width="8.875" style="41" customWidth="1"/>
    <col min="9509" max="9510" width="14.875" style="41" customWidth="1"/>
    <col min="9511" max="9512" width="10.625" style="41" customWidth="1"/>
    <col min="9513" max="9514" width="15.125" style="41" customWidth="1"/>
    <col min="9515" max="9516" width="8.875" style="41" customWidth="1"/>
    <col min="9517" max="9517" width="15.5" style="41" customWidth="1"/>
    <col min="9518" max="9518" width="16.5" style="41" customWidth="1"/>
    <col min="9519" max="9520" width="8.875" style="41" customWidth="1"/>
    <col min="9521" max="9521" width="15.875" style="41" customWidth="1"/>
    <col min="9522" max="9522" width="15" style="41" customWidth="1"/>
    <col min="9523" max="9523" width="12.125" style="41" customWidth="1"/>
    <col min="9524" max="9524" width="11.375" style="41" customWidth="1"/>
    <col min="9525" max="9526" width="15.75" style="41" customWidth="1"/>
    <col min="9527" max="9728" width="9" style="41"/>
    <col min="9729" max="9729" width="4.75" style="41" customWidth="1"/>
    <col min="9730" max="9730" width="5.875" style="41" customWidth="1"/>
    <col min="9731" max="9731" width="18" style="41" bestFit="1" customWidth="1"/>
    <col min="9732" max="9732" width="4.5" style="41" customWidth="1"/>
    <col min="9733" max="9740" width="13.75" style="41" customWidth="1"/>
    <col min="9741" max="9741" width="15.75" style="41" customWidth="1"/>
    <col min="9742" max="9742" width="15" style="41" customWidth="1"/>
    <col min="9743" max="9744" width="8.875" style="41" customWidth="1"/>
    <col min="9745" max="9745" width="15.5" style="41" customWidth="1"/>
    <col min="9746" max="9746" width="14.375" style="41" customWidth="1"/>
    <col min="9747" max="9748" width="8.875" style="41" customWidth="1"/>
    <col min="9749" max="9750" width="12.875" style="41" customWidth="1"/>
    <col min="9751" max="9752" width="8.875" style="41" customWidth="1"/>
    <col min="9753" max="9754" width="12.875" style="41" customWidth="1"/>
    <col min="9755" max="9756" width="8.875" style="41" customWidth="1"/>
    <col min="9757" max="9757" width="14.625" style="41" customWidth="1"/>
    <col min="9758" max="9758" width="15.25" style="41" customWidth="1"/>
    <col min="9759" max="9760" width="8.875" style="41" customWidth="1"/>
    <col min="9761" max="9761" width="14.75" style="41" customWidth="1"/>
    <col min="9762" max="9762" width="16.125" style="41" customWidth="1"/>
    <col min="9763" max="9764" width="8.875" style="41" customWidth="1"/>
    <col min="9765" max="9766" width="14.875" style="41" customWidth="1"/>
    <col min="9767" max="9768" width="10.625" style="41" customWidth="1"/>
    <col min="9769" max="9770" width="15.125" style="41" customWidth="1"/>
    <col min="9771" max="9772" width="8.875" style="41" customWidth="1"/>
    <col min="9773" max="9773" width="15.5" style="41" customWidth="1"/>
    <col min="9774" max="9774" width="16.5" style="41" customWidth="1"/>
    <col min="9775" max="9776" width="8.875" style="41" customWidth="1"/>
    <col min="9777" max="9777" width="15.875" style="41" customWidth="1"/>
    <col min="9778" max="9778" width="15" style="41" customWidth="1"/>
    <col min="9779" max="9779" width="12.125" style="41" customWidth="1"/>
    <col min="9780" max="9780" width="11.375" style="41" customWidth="1"/>
    <col min="9781" max="9782" width="15.75" style="41" customWidth="1"/>
    <col min="9783" max="9984" width="9" style="41"/>
    <col min="9985" max="9985" width="4.75" style="41" customWidth="1"/>
    <col min="9986" max="9986" width="5.875" style="41" customWidth="1"/>
    <col min="9987" max="9987" width="18" style="41" bestFit="1" customWidth="1"/>
    <col min="9988" max="9988" width="4.5" style="41" customWidth="1"/>
    <col min="9989" max="9996" width="13.75" style="41" customWidth="1"/>
    <col min="9997" max="9997" width="15.75" style="41" customWidth="1"/>
    <col min="9998" max="9998" width="15" style="41" customWidth="1"/>
    <col min="9999" max="10000" width="8.875" style="41" customWidth="1"/>
    <col min="10001" max="10001" width="15.5" style="41" customWidth="1"/>
    <col min="10002" max="10002" width="14.375" style="41" customWidth="1"/>
    <col min="10003" max="10004" width="8.875" style="41" customWidth="1"/>
    <col min="10005" max="10006" width="12.875" style="41" customWidth="1"/>
    <col min="10007" max="10008" width="8.875" style="41" customWidth="1"/>
    <col min="10009" max="10010" width="12.875" style="41" customWidth="1"/>
    <col min="10011" max="10012" width="8.875" style="41" customWidth="1"/>
    <col min="10013" max="10013" width="14.625" style="41" customWidth="1"/>
    <col min="10014" max="10014" width="15.25" style="41" customWidth="1"/>
    <col min="10015" max="10016" width="8.875" style="41" customWidth="1"/>
    <col min="10017" max="10017" width="14.75" style="41" customWidth="1"/>
    <col min="10018" max="10018" width="16.125" style="41" customWidth="1"/>
    <col min="10019" max="10020" width="8.875" style="41" customWidth="1"/>
    <col min="10021" max="10022" width="14.875" style="41" customWidth="1"/>
    <col min="10023" max="10024" width="10.625" style="41" customWidth="1"/>
    <col min="10025" max="10026" width="15.125" style="41" customWidth="1"/>
    <col min="10027" max="10028" width="8.875" style="41" customWidth="1"/>
    <col min="10029" max="10029" width="15.5" style="41" customWidth="1"/>
    <col min="10030" max="10030" width="16.5" style="41" customWidth="1"/>
    <col min="10031" max="10032" width="8.875" style="41" customWidth="1"/>
    <col min="10033" max="10033" width="15.875" style="41" customWidth="1"/>
    <col min="10034" max="10034" width="15" style="41" customWidth="1"/>
    <col min="10035" max="10035" width="12.125" style="41" customWidth="1"/>
    <col min="10036" max="10036" width="11.375" style="41" customWidth="1"/>
    <col min="10037" max="10038" width="15.75" style="41" customWidth="1"/>
    <col min="10039" max="10240" width="9" style="41"/>
    <col min="10241" max="10241" width="4.75" style="41" customWidth="1"/>
    <col min="10242" max="10242" width="5.875" style="41" customWidth="1"/>
    <col min="10243" max="10243" width="18" style="41" bestFit="1" customWidth="1"/>
    <col min="10244" max="10244" width="4.5" style="41" customWidth="1"/>
    <col min="10245" max="10252" width="13.75" style="41" customWidth="1"/>
    <col min="10253" max="10253" width="15.75" style="41" customWidth="1"/>
    <col min="10254" max="10254" width="15" style="41" customWidth="1"/>
    <col min="10255" max="10256" width="8.875" style="41" customWidth="1"/>
    <col min="10257" max="10257" width="15.5" style="41" customWidth="1"/>
    <col min="10258" max="10258" width="14.375" style="41" customWidth="1"/>
    <col min="10259" max="10260" width="8.875" style="41" customWidth="1"/>
    <col min="10261" max="10262" width="12.875" style="41" customWidth="1"/>
    <col min="10263" max="10264" width="8.875" style="41" customWidth="1"/>
    <col min="10265" max="10266" width="12.875" style="41" customWidth="1"/>
    <col min="10267" max="10268" width="8.875" style="41" customWidth="1"/>
    <col min="10269" max="10269" width="14.625" style="41" customWidth="1"/>
    <col min="10270" max="10270" width="15.25" style="41" customWidth="1"/>
    <col min="10271" max="10272" width="8.875" style="41" customWidth="1"/>
    <col min="10273" max="10273" width="14.75" style="41" customWidth="1"/>
    <col min="10274" max="10274" width="16.125" style="41" customWidth="1"/>
    <col min="10275" max="10276" width="8.875" style="41" customWidth="1"/>
    <col min="10277" max="10278" width="14.875" style="41" customWidth="1"/>
    <col min="10279" max="10280" width="10.625" style="41" customWidth="1"/>
    <col min="10281" max="10282" width="15.125" style="41" customWidth="1"/>
    <col min="10283" max="10284" width="8.875" style="41" customWidth="1"/>
    <col min="10285" max="10285" width="15.5" style="41" customWidth="1"/>
    <col min="10286" max="10286" width="16.5" style="41" customWidth="1"/>
    <col min="10287" max="10288" width="8.875" style="41" customWidth="1"/>
    <col min="10289" max="10289" width="15.875" style="41" customWidth="1"/>
    <col min="10290" max="10290" width="15" style="41" customWidth="1"/>
    <col min="10291" max="10291" width="12.125" style="41" customWidth="1"/>
    <col min="10292" max="10292" width="11.375" style="41" customWidth="1"/>
    <col min="10293" max="10294" width="15.75" style="41" customWidth="1"/>
    <col min="10295" max="10496" width="9" style="41"/>
    <col min="10497" max="10497" width="4.75" style="41" customWidth="1"/>
    <col min="10498" max="10498" width="5.875" style="41" customWidth="1"/>
    <col min="10499" max="10499" width="18" style="41" bestFit="1" customWidth="1"/>
    <col min="10500" max="10500" width="4.5" style="41" customWidth="1"/>
    <col min="10501" max="10508" width="13.75" style="41" customWidth="1"/>
    <col min="10509" max="10509" width="15.75" style="41" customWidth="1"/>
    <col min="10510" max="10510" width="15" style="41" customWidth="1"/>
    <col min="10511" max="10512" width="8.875" style="41" customWidth="1"/>
    <col min="10513" max="10513" width="15.5" style="41" customWidth="1"/>
    <col min="10514" max="10514" width="14.375" style="41" customWidth="1"/>
    <col min="10515" max="10516" width="8.875" style="41" customWidth="1"/>
    <col min="10517" max="10518" width="12.875" style="41" customWidth="1"/>
    <col min="10519" max="10520" width="8.875" style="41" customWidth="1"/>
    <col min="10521" max="10522" width="12.875" style="41" customWidth="1"/>
    <col min="10523" max="10524" width="8.875" style="41" customWidth="1"/>
    <col min="10525" max="10525" width="14.625" style="41" customWidth="1"/>
    <col min="10526" max="10526" width="15.25" style="41" customWidth="1"/>
    <col min="10527" max="10528" width="8.875" style="41" customWidth="1"/>
    <col min="10529" max="10529" width="14.75" style="41" customWidth="1"/>
    <col min="10530" max="10530" width="16.125" style="41" customWidth="1"/>
    <col min="10531" max="10532" width="8.875" style="41" customWidth="1"/>
    <col min="10533" max="10534" width="14.875" style="41" customWidth="1"/>
    <col min="10535" max="10536" width="10.625" style="41" customWidth="1"/>
    <col min="10537" max="10538" width="15.125" style="41" customWidth="1"/>
    <col min="10539" max="10540" width="8.875" style="41" customWidth="1"/>
    <col min="10541" max="10541" width="15.5" style="41" customWidth="1"/>
    <col min="10542" max="10542" width="16.5" style="41" customWidth="1"/>
    <col min="10543" max="10544" width="8.875" style="41" customWidth="1"/>
    <col min="10545" max="10545" width="15.875" style="41" customWidth="1"/>
    <col min="10546" max="10546" width="15" style="41" customWidth="1"/>
    <col min="10547" max="10547" width="12.125" style="41" customWidth="1"/>
    <col min="10548" max="10548" width="11.375" style="41" customWidth="1"/>
    <col min="10549" max="10550" width="15.75" style="41" customWidth="1"/>
    <col min="10551" max="10752" width="9" style="41"/>
    <col min="10753" max="10753" width="4.75" style="41" customWidth="1"/>
    <col min="10754" max="10754" width="5.875" style="41" customWidth="1"/>
    <col min="10755" max="10755" width="18" style="41" bestFit="1" customWidth="1"/>
    <col min="10756" max="10756" width="4.5" style="41" customWidth="1"/>
    <col min="10757" max="10764" width="13.75" style="41" customWidth="1"/>
    <col min="10765" max="10765" width="15.75" style="41" customWidth="1"/>
    <col min="10766" max="10766" width="15" style="41" customWidth="1"/>
    <col min="10767" max="10768" width="8.875" style="41" customWidth="1"/>
    <col min="10769" max="10769" width="15.5" style="41" customWidth="1"/>
    <col min="10770" max="10770" width="14.375" style="41" customWidth="1"/>
    <col min="10771" max="10772" width="8.875" style="41" customWidth="1"/>
    <col min="10773" max="10774" width="12.875" style="41" customWidth="1"/>
    <col min="10775" max="10776" width="8.875" style="41" customWidth="1"/>
    <col min="10777" max="10778" width="12.875" style="41" customWidth="1"/>
    <col min="10779" max="10780" width="8.875" style="41" customWidth="1"/>
    <col min="10781" max="10781" width="14.625" style="41" customWidth="1"/>
    <col min="10782" max="10782" width="15.25" style="41" customWidth="1"/>
    <col min="10783" max="10784" width="8.875" style="41" customWidth="1"/>
    <col min="10785" max="10785" width="14.75" style="41" customWidth="1"/>
    <col min="10786" max="10786" width="16.125" style="41" customWidth="1"/>
    <col min="10787" max="10788" width="8.875" style="41" customWidth="1"/>
    <col min="10789" max="10790" width="14.875" style="41" customWidth="1"/>
    <col min="10791" max="10792" width="10.625" style="41" customWidth="1"/>
    <col min="10793" max="10794" width="15.125" style="41" customWidth="1"/>
    <col min="10795" max="10796" width="8.875" style="41" customWidth="1"/>
    <col min="10797" max="10797" width="15.5" style="41" customWidth="1"/>
    <col min="10798" max="10798" width="16.5" style="41" customWidth="1"/>
    <col min="10799" max="10800" width="8.875" style="41" customWidth="1"/>
    <col min="10801" max="10801" width="15.875" style="41" customWidth="1"/>
    <col min="10802" max="10802" width="15" style="41" customWidth="1"/>
    <col min="10803" max="10803" width="12.125" style="41" customWidth="1"/>
    <col min="10804" max="10804" width="11.375" style="41" customWidth="1"/>
    <col min="10805" max="10806" width="15.75" style="41" customWidth="1"/>
    <col min="10807" max="11008" width="9" style="41"/>
    <col min="11009" max="11009" width="4.75" style="41" customWidth="1"/>
    <col min="11010" max="11010" width="5.875" style="41" customWidth="1"/>
    <col min="11011" max="11011" width="18" style="41" bestFit="1" customWidth="1"/>
    <col min="11012" max="11012" width="4.5" style="41" customWidth="1"/>
    <col min="11013" max="11020" width="13.75" style="41" customWidth="1"/>
    <col min="11021" max="11021" width="15.75" style="41" customWidth="1"/>
    <col min="11022" max="11022" width="15" style="41" customWidth="1"/>
    <col min="11023" max="11024" width="8.875" style="41" customWidth="1"/>
    <col min="11025" max="11025" width="15.5" style="41" customWidth="1"/>
    <col min="11026" max="11026" width="14.375" style="41" customWidth="1"/>
    <col min="11027" max="11028" width="8.875" style="41" customWidth="1"/>
    <col min="11029" max="11030" width="12.875" style="41" customWidth="1"/>
    <col min="11031" max="11032" width="8.875" style="41" customWidth="1"/>
    <col min="11033" max="11034" width="12.875" style="41" customWidth="1"/>
    <col min="11035" max="11036" width="8.875" style="41" customWidth="1"/>
    <col min="11037" max="11037" width="14.625" style="41" customWidth="1"/>
    <col min="11038" max="11038" width="15.25" style="41" customWidth="1"/>
    <col min="11039" max="11040" width="8.875" style="41" customWidth="1"/>
    <col min="11041" max="11041" width="14.75" style="41" customWidth="1"/>
    <col min="11042" max="11042" width="16.125" style="41" customWidth="1"/>
    <col min="11043" max="11044" width="8.875" style="41" customWidth="1"/>
    <col min="11045" max="11046" width="14.875" style="41" customWidth="1"/>
    <col min="11047" max="11048" width="10.625" style="41" customWidth="1"/>
    <col min="11049" max="11050" width="15.125" style="41" customWidth="1"/>
    <col min="11051" max="11052" width="8.875" style="41" customWidth="1"/>
    <col min="11053" max="11053" width="15.5" style="41" customWidth="1"/>
    <col min="11054" max="11054" width="16.5" style="41" customWidth="1"/>
    <col min="11055" max="11056" width="8.875" style="41" customWidth="1"/>
    <col min="11057" max="11057" width="15.875" style="41" customWidth="1"/>
    <col min="11058" max="11058" width="15" style="41" customWidth="1"/>
    <col min="11059" max="11059" width="12.125" style="41" customWidth="1"/>
    <col min="11060" max="11060" width="11.375" style="41" customWidth="1"/>
    <col min="11061" max="11062" width="15.75" style="41" customWidth="1"/>
    <col min="11063" max="11264" width="9" style="41"/>
    <col min="11265" max="11265" width="4.75" style="41" customWidth="1"/>
    <col min="11266" max="11266" width="5.875" style="41" customWidth="1"/>
    <col min="11267" max="11267" width="18" style="41" bestFit="1" customWidth="1"/>
    <col min="11268" max="11268" width="4.5" style="41" customWidth="1"/>
    <col min="11269" max="11276" width="13.75" style="41" customWidth="1"/>
    <col min="11277" max="11277" width="15.75" style="41" customWidth="1"/>
    <col min="11278" max="11278" width="15" style="41" customWidth="1"/>
    <col min="11279" max="11280" width="8.875" style="41" customWidth="1"/>
    <col min="11281" max="11281" width="15.5" style="41" customWidth="1"/>
    <col min="11282" max="11282" width="14.375" style="41" customWidth="1"/>
    <col min="11283" max="11284" width="8.875" style="41" customWidth="1"/>
    <col min="11285" max="11286" width="12.875" style="41" customWidth="1"/>
    <col min="11287" max="11288" width="8.875" style="41" customWidth="1"/>
    <col min="11289" max="11290" width="12.875" style="41" customWidth="1"/>
    <col min="11291" max="11292" width="8.875" style="41" customWidth="1"/>
    <col min="11293" max="11293" width="14.625" style="41" customWidth="1"/>
    <col min="11294" max="11294" width="15.25" style="41" customWidth="1"/>
    <col min="11295" max="11296" width="8.875" style="41" customWidth="1"/>
    <col min="11297" max="11297" width="14.75" style="41" customWidth="1"/>
    <col min="11298" max="11298" width="16.125" style="41" customWidth="1"/>
    <col min="11299" max="11300" width="8.875" style="41" customWidth="1"/>
    <col min="11301" max="11302" width="14.875" style="41" customWidth="1"/>
    <col min="11303" max="11304" width="10.625" style="41" customWidth="1"/>
    <col min="11305" max="11306" width="15.125" style="41" customWidth="1"/>
    <col min="11307" max="11308" width="8.875" style="41" customWidth="1"/>
    <col min="11309" max="11309" width="15.5" style="41" customWidth="1"/>
    <col min="11310" max="11310" width="16.5" style="41" customWidth="1"/>
    <col min="11311" max="11312" width="8.875" style="41" customWidth="1"/>
    <col min="11313" max="11313" width="15.875" style="41" customWidth="1"/>
    <col min="11314" max="11314" width="15" style="41" customWidth="1"/>
    <col min="11315" max="11315" width="12.125" style="41" customWidth="1"/>
    <col min="11316" max="11316" width="11.375" style="41" customWidth="1"/>
    <col min="11317" max="11318" width="15.75" style="41" customWidth="1"/>
    <col min="11319" max="11520" width="9" style="41"/>
    <col min="11521" max="11521" width="4.75" style="41" customWidth="1"/>
    <col min="11522" max="11522" width="5.875" style="41" customWidth="1"/>
    <col min="11523" max="11523" width="18" style="41" bestFit="1" customWidth="1"/>
    <col min="11524" max="11524" width="4.5" style="41" customWidth="1"/>
    <col min="11525" max="11532" width="13.75" style="41" customWidth="1"/>
    <col min="11533" max="11533" width="15.75" style="41" customWidth="1"/>
    <col min="11534" max="11534" width="15" style="41" customWidth="1"/>
    <col min="11535" max="11536" width="8.875" style="41" customWidth="1"/>
    <col min="11537" max="11537" width="15.5" style="41" customWidth="1"/>
    <col min="11538" max="11538" width="14.375" style="41" customWidth="1"/>
    <col min="11539" max="11540" width="8.875" style="41" customWidth="1"/>
    <col min="11541" max="11542" width="12.875" style="41" customWidth="1"/>
    <col min="11543" max="11544" width="8.875" style="41" customWidth="1"/>
    <col min="11545" max="11546" width="12.875" style="41" customWidth="1"/>
    <col min="11547" max="11548" width="8.875" style="41" customWidth="1"/>
    <col min="11549" max="11549" width="14.625" style="41" customWidth="1"/>
    <col min="11550" max="11550" width="15.25" style="41" customWidth="1"/>
    <col min="11551" max="11552" width="8.875" style="41" customWidth="1"/>
    <col min="11553" max="11553" width="14.75" style="41" customWidth="1"/>
    <col min="11554" max="11554" width="16.125" style="41" customWidth="1"/>
    <col min="11555" max="11556" width="8.875" style="41" customWidth="1"/>
    <col min="11557" max="11558" width="14.875" style="41" customWidth="1"/>
    <col min="11559" max="11560" width="10.625" style="41" customWidth="1"/>
    <col min="11561" max="11562" width="15.125" style="41" customWidth="1"/>
    <col min="11563" max="11564" width="8.875" style="41" customWidth="1"/>
    <col min="11565" max="11565" width="15.5" style="41" customWidth="1"/>
    <col min="11566" max="11566" width="16.5" style="41" customWidth="1"/>
    <col min="11567" max="11568" width="8.875" style="41" customWidth="1"/>
    <col min="11569" max="11569" width="15.875" style="41" customWidth="1"/>
    <col min="11570" max="11570" width="15" style="41" customWidth="1"/>
    <col min="11571" max="11571" width="12.125" style="41" customWidth="1"/>
    <col min="11572" max="11572" width="11.375" style="41" customWidth="1"/>
    <col min="11573" max="11574" width="15.75" style="41" customWidth="1"/>
    <col min="11575" max="11776" width="9" style="41"/>
    <col min="11777" max="11777" width="4.75" style="41" customWidth="1"/>
    <col min="11778" max="11778" width="5.875" style="41" customWidth="1"/>
    <col min="11779" max="11779" width="18" style="41" bestFit="1" customWidth="1"/>
    <col min="11780" max="11780" width="4.5" style="41" customWidth="1"/>
    <col min="11781" max="11788" width="13.75" style="41" customWidth="1"/>
    <col min="11789" max="11789" width="15.75" style="41" customWidth="1"/>
    <col min="11790" max="11790" width="15" style="41" customWidth="1"/>
    <col min="11791" max="11792" width="8.875" style="41" customWidth="1"/>
    <col min="11793" max="11793" width="15.5" style="41" customWidth="1"/>
    <col min="11794" max="11794" width="14.375" style="41" customWidth="1"/>
    <col min="11795" max="11796" width="8.875" style="41" customWidth="1"/>
    <col min="11797" max="11798" width="12.875" style="41" customWidth="1"/>
    <col min="11799" max="11800" width="8.875" style="41" customWidth="1"/>
    <col min="11801" max="11802" width="12.875" style="41" customWidth="1"/>
    <col min="11803" max="11804" width="8.875" style="41" customWidth="1"/>
    <col min="11805" max="11805" width="14.625" style="41" customWidth="1"/>
    <col min="11806" max="11806" width="15.25" style="41" customWidth="1"/>
    <col min="11807" max="11808" width="8.875" style="41" customWidth="1"/>
    <col min="11809" max="11809" width="14.75" style="41" customWidth="1"/>
    <col min="11810" max="11810" width="16.125" style="41" customWidth="1"/>
    <col min="11811" max="11812" width="8.875" style="41" customWidth="1"/>
    <col min="11813" max="11814" width="14.875" style="41" customWidth="1"/>
    <col min="11815" max="11816" width="10.625" style="41" customWidth="1"/>
    <col min="11817" max="11818" width="15.125" style="41" customWidth="1"/>
    <col min="11819" max="11820" width="8.875" style="41" customWidth="1"/>
    <col min="11821" max="11821" width="15.5" style="41" customWidth="1"/>
    <col min="11822" max="11822" width="16.5" style="41" customWidth="1"/>
    <col min="11823" max="11824" width="8.875" style="41" customWidth="1"/>
    <col min="11825" max="11825" width="15.875" style="41" customWidth="1"/>
    <col min="11826" max="11826" width="15" style="41" customWidth="1"/>
    <col min="11827" max="11827" width="12.125" style="41" customWidth="1"/>
    <col min="11828" max="11828" width="11.375" style="41" customWidth="1"/>
    <col min="11829" max="11830" width="15.75" style="41" customWidth="1"/>
    <col min="11831" max="12032" width="9" style="41"/>
    <col min="12033" max="12033" width="4.75" style="41" customWidth="1"/>
    <col min="12034" max="12034" width="5.875" style="41" customWidth="1"/>
    <col min="12035" max="12035" width="18" style="41" bestFit="1" customWidth="1"/>
    <col min="12036" max="12036" width="4.5" style="41" customWidth="1"/>
    <col min="12037" max="12044" width="13.75" style="41" customWidth="1"/>
    <col min="12045" max="12045" width="15.75" style="41" customWidth="1"/>
    <col min="12046" max="12046" width="15" style="41" customWidth="1"/>
    <col min="12047" max="12048" width="8.875" style="41" customWidth="1"/>
    <col min="12049" max="12049" width="15.5" style="41" customWidth="1"/>
    <col min="12050" max="12050" width="14.375" style="41" customWidth="1"/>
    <col min="12051" max="12052" width="8.875" style="41" customWidth="1"/>
    <col min="12053" max="12054" width="12.875" style="41" customWidth="1"/>
    <col min="12055" max="12056" width="8.875" style="41" customWidth="1"/>
    <col min="12057" max="12058" width="12.875" style="41" customWidth="1"/>
    <col min="12059" max="12060" width="8.875" style="41" customWidth="1"/>
    <col min="12061" max="12061" width="14.625" style="41" customWidth="1"/>
    <col min="12062" max="12062" width="15.25" style="41" customWidth="1"/>
    <col min="12063" max="12064" width="8.875" style="41" customWidth="1"/>
    <col min="12065" max="12065" width="14.75" style="41" customWidth="1"/>
    <col min="12066" max="12066" width="16.125" style="41" customWidth="1"/>
    <col min="12067" max="12068" width="8.875" style="41" customWidth="1"/>
    <col min="12069" max="12070" width="14.875" style="41" customWidth="1"/>
    <col min="12071" max="12072" width="10.625" style="41" customWidth="1"/>
    <col min="12073" max="12074" width="15.125" style="41" customWidth="1"/>
    <col min="12075" max="12076" width="8.875" style="41" customWidth="1"/>
    <col min="12077" max="12077" width="15.5" style="41" customWidth="1"/>
    <col min="12078" max="12078" width="16.5" style="41" customWidth="1"/>
    <col min="12079" max="12080" width="8.875" style="41" customWidth="1"/>
    <col min="12081" max="12081" width="15.875" style="41" customWidth="1"/>
    <col min="12082" max="12082" width="15" style="41" customWidth="1"/>
    <col min="12083" max="12083" width="12.125" style="41" customWidth="1"/>
    <col min="12084" max="12084" width="11.375" style="41" customWidth="1"/>
    <col min="12085" max="12086" width="15.75" style="41" customWidth="1"/>
    <col min="12087" max="12288" width="9" style="41"/>
    <col min="12289" max="12289" width="4.75" style="41" customWidth="1"/>
    <col min="12290" max="12290" width="5.875" style="41" customWidth="1"/>
    <col min="12291" max="12291" width="18" style="41" bestFit="1" customWidth="1"/>
    <col min="12292" max="12292" width="4.5" style="41" customWidth="1"/>
    <col min="12293" max="12300" width="13.75" style="41" customWidth="1"/>
    <col min="12301" max="12301" width="15.75" style="41" customWidth="1"/>
    <col min="12302" max="12302" width="15" style="41" customWidth="1"/>
    <col min="12303" max="12304" width="8.875" style="41" customWidth="1"/>
    <col min="12305" max="12305" width="15.5" style="41" customWidth="1"/>
    <col min="12306" max="12306" width="14.375" style="41" customWidth="1"/>
    <col min="12307" max="12308" width="8.875" style="41" customWidth="1"/>
    <col min="12309" max="12310" width="12.875" style="41" customWidth="1"/>
    <col min="12311" max="12312" width="8.875" style="41" customWidth="1"/>
    <col min="12313" max="12314" width="12.875" style="41" customWidth="1"/>
    <col min="12315" max="12316" width="8.875" style="41" customWidth="1"/>
    <col min="12317" max="12317" width="14.625" style="41" customWidth="1"/>
    <col min="12318" max="12318" width="15.25" style="41" customWidth="1"/>
    <col min="12319" max="12320" width="8.875" style="41" customWidth="1"/>
    <col min="12321" max="12321" width="14.75" style="41" customWidth="1"/>
    <col min="12322" max="12322" width="16.125" style="41" customWidth="1"/>
    <col min="12323" max="12324" width="8.875" style="41" customWidth="1"/>
    <col min="12325" max="12326" width="14.875" style="41" customWidth="1"/>
    <col min="12327" max="12328" width="10.625" style="41" customWidth="1"/>
    <col min="12329" max="12330" width="15.125" style="41" customWidth="1"/>
    <col min="12331" max="12332" width="8.875" style="41" customWidth="1"/>
    <col min="12333" max="12333" width="15.5" style="41" customWidth="1"/>
    <col min="12334" max="12334" width="16.5" style="41" customWidth="1"/>
    <col min="12335" max="12336" width="8.875" style="41" customWidth="1"/>
    <col min="12337" max="12337" width="15.875" style="41" customWidth="1"/>
    <col min="12338" max="12338" width="15" style="41" customWidth="1"/>
    <col min="12339" max="12339" width="12.125" style="41" customWidth="1"/>
    <col min="12340" max="12340" width="11.375" style="41" customWidth="1"/>
    <col min="12341" max="12342" width="15.75" style="41" customWidth="1"/>
    <col min="12343" max="12544" width="9" style="41"/>
    <col min="12545" max="12545" width="4.75" style="41" customWidth="1"/>
    <col min="12546" max="12546" width="5.875" style="41" customWidth="1"/>
    <col min="12547" max="12547" width="18" style="41" bestFit="1" customWidth="1"/>
    <col min="12548" max="12548" width="4.5" style="41" customWidth="1"/>
    <col min="12549" max="12556" width="13.75" style="41" customWidth="1"/>
    <col min="12557" max="12557" width="15.75" style="41" customWidth="1"/>
    <col min="12558" max="12558" width="15" style="41" customWidth="1"/>
    <col min="12559" max="12560" width="8.875" style="41" customWidth="1"/>
    <col min="12561" max="12561" width="15.5" style="41" customWidth="1"/>
    <col min="12562" max="12562" width="14.375" style="41" customWidth="1"/>
    <col min="12563" max="12564" width="8.875" style="41" customWidth="1"/>
    <col min="12565" max="12566" width="12.875" style="41" customWidth="1"/>
    <col min="12567" max="12568" width="8.875" style="41" customWidth="1"/>
    <col min="12569" max="12570" width="12.875" style="41" customWidth="1"/>
    <col min="12571" max="12572" width="8.875" style="41" customWidth="1"/>
    <col min="12573" max="12573" width="14.625" style="41" customWidth="1"/>
    <col min="12574" max="12574" width="15.25" style="41" customWidth="1"/>
    <col min="12575" max="12576" width="8.875" style="41" customWidth="1"/>
    <col min="12577" max="12577" width="14.75" style="41" customWidth="1"/>
    <col min="12578" max="12578" width="16.125" style="41" customWidth="1"/>
    <col min="12579" max="12580" width="8.875" style="41" customWidth="1"/>
    <col min="12581" max="12582" width="14.875" style="41" customWidth="1"/>
    <col min="12583" max="12584" width="10.625" style="41" customWidth="1"/>
    <col min="12585" max="12586" width="15.125" style="41" customWidth="1"/>
    <col min="12587" max="12588" width="8.875" style="41" customWidth="1"/>
    <col min="12589" max="12589" width="15.5" style="41" customWidth="1"/>
    <col min="12590" max="12590" width="16.5" style="41" customWidth="1"/>
    <col min="12591" max="12592" width="8.875" style="41" customWidth="1"/>
    <col min="12593" max="12593" width="15.875" style="41" customWidth="1"/>
    <col min="12594" max="12594" width="15" style="41" customWidth="1"/>
    <col min="12595" max="12595" width="12.125" style="41" customWidth="1"/>
    <col min="12596" max="12596" width="11.375" style="41" customWidth="1"/>
    <col min="12597" max="12598" width="15.75" style="41" customWidth="1"/>
    <col min="12599" max="12800" width="9" style="41"/>
    <col min="12801" max="12801" width="4.75" style="41" customWidth="1"/>
    <col min="12802" max="12802" width="5.875" style="41" customWidth="1"/>
    <col min="12803" max="12803" width="18" style="41" bestFit="1" customWidth="1"/>
    <col min="12804" max="12804" width="4.5" style="41" customWidth="1"/>
    <col min="12805" max="12812" width="13.75" style="41" customWidth="1"/>
    <col min="12813" max="12813" width="15.75" style="41" customWidth="1"/>
    <col min="12814" max="12814" width="15" style="41" customWidth="1"/>
    <col min="12815" max="12816" width="8.875" style="41" customWidth="1"/>
    <col min="12817" max="12817" width="15.5" style="41" customWidth="1"/>
    <col min="12818" max="12818" width="14.375" style="41" customWidth="1"/>
    <col min="12819" max="12820" width="8.875" style="41" customWidth="1"/>
    <col min="12821" max="12822" width="12.875" style="41" customWidth="1"/>
    <col min="12823" max="12824" width="8.875" style="41" customWidth="1"/>
    <col min="12825" max="12826" width="12.875" style="41" customWidth="1"/>
    <col min="12827" max="12828" width="8.875" style="41" customWidth="1"/>
    <col min="12829" max="12829" width="14.625" style="41" customWidth="1"/>
    <col min="12830" max="12830" width="15.25" style="41" customWidth="1"/>
    <col min="12831" max="12832" width="8.875" style="41" customWidth="1"/>
    <col min="12833" max="12833" width="14.75" style="41" customWidth="1"/>
    <col min="12834" max="12834" width="16.125" style="41" customWidth="1"/>
    <col min="12835" max="12836" width="8.875" style="41" customWidth="1"/>
    <col min="12837" max="12838" width="14.875" style="41" customWidth="1"/>
    <col min="12839" max="12840" width="10.625" style="41" customWidth="1"/>
    <col min="12841" max="12842" width="15.125" style="41" customWidth="1"/>
    <col min="12843" max="12844" width="8.875" style="41" customWidth="1"/>
    <col min="12845" max="12845" width="15.5" style="41" customWidth="1"/>
    <col min="12846" max="12846" width="16.5" style="41" customWidth="1"/>
    <col min="12847" max="12848" width="8.875" style="41" customWidth="1"/>
    <col min="12849" max="12849" width="15.875" style="41" customWidth="1"/>
    <col min="12850" max="12850" width="15" style="41" customWidth="1"/>
    <col min="12851" max="12851" width="12.125" style="41" customWidth="1"/>
    <col min="12852" max="12852" width="11.375" style="41" customWidth="1"/>
    <col min="12853" max="12854" width="15.75" style="41" customWidth="1"/>
    <col min="12855" max="13056" width="9" style="41"/>
    <col min="13057" max="13057" width="4.75" style="41" customWidth="1"/>
    <col min="13058" max="13058" width="5.875" style="41" customWidth="1"/>
    <col min="13059" max="13059" width="18" style="41" bestFit="1" customWidth="1"/>
    <col min="13060" max="13060" width="4.5" style="41" customWidth="1"/>
    <col min="13061" max="13068" width="13.75" style="41" customWidth="1"/>
    <col min="13069" max="13069" width="15.75" style="41" customWidth="1"/>
    <col min="13070" max="13070" width="15" style="41" customWidth="1"/>
    <col min="13071" max="13072" width="8.875" style="41" customWidth="1"/>
    <col min="13073" max="13073" width="15.5" style="41" customWidth="1"/>
    <col min="13074" max="13074" width="14.375" style="41" customWidth="1"/>
    <col min="13075" max="13076" width="8.875" style="41" customWidth="1"/>
    <col min="13077" max="13078" width="12.875" style="41" customWidth="1"/>
    <col min="13079" max="13080" width="8.875" style="41" customWidth="1"/>
    <col min="13081" max="13082" width="12.875" style="41" customWidth="1"/>
    <col min="13083" max="13084" width="8.875" style="41" customWidth="1"/>
    <col min="13085" max="13085" width="14.625" style="41" customWidth="1"/>
    <col min="13086" max="13086" width="15.25" style="41" customWidth="1"/>
    <col min="13087" max="13088" width="8.875" style="41" customWidth="1"/>
    <col min="13089" max="13089" width="14.75" style="41" customWidth="1"/>
    <col min="13090" max="13090" width="16.125" style="41" customWidth="1"/>
    <col min="13091" max="13092" width="8.875" style="41" customWidth="1"/>
    <col min="13093" max="13094" width="14.875" style="41" customWidth="1"/>
    <col min="13095" max="13096" width="10.625" style="41" customWidth="1"/>
    <col min="13097" max="13098" width="15.125" style="41" customWidth="1"/>
    <col min="13099" max="13100" width="8.875" style="41" customWidth="1"/>
    <col min="13101" max="13101" width="15.5" style="41" customWidth="1"/>
    <col min="13102" max="13102" width="16.5" style="41" customWidth="1"/>
    <col min="13103" max="13104" width="8.875" style="41" customWidth="1"/>
    <col min="13105" max="13105" width="15.875" style="41" customWidth="1"/>
    <col min="13106" max="13106" width="15" style="41" customWidth="1"/>
    <col min="13107" max="13107" width="12.125" style="41" customWidth="1"/>
    <col min="13108" max="13108" width="11.375" style="41" customWidth="1"/>
    <col min="13109" max="13110" width="15.75" style="41" customWidth="1"/>
    <col min="13111" max="13312" width="9" style="41"/>
    <col min="13313" max="13313" width="4.75" style="41" customWidth="1"/>
    <col min="13314" max="13314" width="5.875" style="41" customWidth="1"/>
    <col min="13315" max="13315" width="18" style="41" bestFit="1" customWidth="1"/>
    <col min="13316" max="13316" width="4.5" style="41" customWidth="1"/>
    <col min="13317" max="13324" width="13.75" style="41" customWidth="1"/>
    <col min="13325" max="13325" width="15.75" style="41" customWidth="1"/>
    <col min="13326" max="13326" width="15" style="41" customWidth="1"/>
    <col min="13327" max="13328" width="8.875" style="41" customWidth="1"/>
    <col min="13329" max="13329" width="15.5" style="41" customWidth="1"/>
    <col min="13330" max="13330" width="14.375" style="41" customWidth="1"/>
    <col min="13331" max="13332" width="8.875" style="41" customWidth="1"/>
    <col min="13333" max="13334" width="12.875" style="41" customWidth="1"/>
    <col min="13335" max="13336" width="8.875" style="41" customWidth="1"/>
    <col min="13337" max="13338" width="12.875" style="41" customWidth="1"/>
    <col min="13339" max="13340" width="8.875" style="41" customWidth="1"/>
    <col min="13341" max="13341" width="14.625" style="41" customWidth="1"/>
    <col min="13342" max="13342" width="15.25" style="41" customWidth="1"/>
    <col min="13343" max="13344" width="8.875" style="41" customWidth="1"/>
    <col min="13345" max="13345" width="14.75" style="41" customWidth="1"/>
    <col min="13346" max="13346" width="16.125" style="41" customWidth="1"/>
    <col min="13347" max="13348" width="8.875" style="41" customWidth="1"/>
    <col min="13349" max="13350" width="14.875" style="41" customWidth="1"/>
    <col min="13351" max="13352" width="10.625" style="41" customWidth="1"/>
    <col min="13353" max="13354" width="15.125" style="41" customWidth="1"/>
    <col min="13355" max="13356" width="8.875" style="41" customWidth="1"/>
    <col min="13357" max="13357" width="15.5" style="41" customWidth="1"/>
    <col min="13358" max="13358" width="16.5" style="41" customWidth="1"/>
    <col min="13359" max="13360" width="8.875" style="41" customWidth="1"/>
    <col min="13361" max="13361" width="15.875" style="41" customWidth="1"/>
    <col min="13362" max="13362" width="15" style="41" customWidth="1"/>
    <col min="13363" max="13363" width="12.125" style="41" customWidth="1"/>
    <col min="13364" max="13364" width="11.375" style="41" customWidth="1"/>
    <col min="13365" max="13366" width="15.75" style="41" customWidth="1"/>
    <col min="13367" max="13568" width="9" style="41"/>
    <col min="13569" max="13569" width="4.75" style="41" customWidth="1"/>
    <col min="13570" max="13570" width="5.875" style="41" customWidth="1"/>
    <col min="13571" max="13571" width="18" style="41" bestFit="1" customWidth="1"/>
    <col min="13572" max="13572" width="4.5" style="41" customWidth="1"/>
    <col min="13573" max="13580" width="13.75" style="41" customWidth="1"/>
    <col min="13581" max="13581" width="15.75" style="41" customWidth="1"/>
    <col min="13582" max="13582" width="15" style="41" customWidth="1"/>
    <col min="13583" max="13584" width="8.875" style="41" customWidth="1"/>
    <col min="13585" max="13585" width="15.5" style="41" customWidth="1"/>
    <col min="13586" max="13586" width="14.375" style="41" customWidth="1"/>
    <col min="13587" max="13588" width="8.875" style="41" customWidth="1"/>
    <col min="13589" max="13590" width="12.875" style="41" customWidth="1"/>
    <col min="13591" max="13592" width="8.875" style="41" customWidth="1"/>
    <col min="13593" max="13594" width="12.875" style="41" customWidth="1"/>
    <col min="13595" max="13596" width="8.875" style="41" customWidth="1"/>
    <col min="13597" max="13597" width="14.625" style="41" customWidth="1"/>
    <col min="13598" max="13598" width="15.25" style="41" customWidth="1"/>
    <col min="13599" max="13600" width="8.875" style="41" customWidth="1"/>
    <col min="13601" max="13601" width="14.75" style="41" customWidth="1"/>
    <col min="13602" max="13602" width="16.125" style="41" customWidth="1"/>
    <col min="13603" max="13604" width="8.875" style="41" customWidth="1"/>
    <col min="13605" max="13606" width="14.875" style="41" customWidth="1"/>
    <col min="13607" max="13608" width="10.625" style="41" customWidth="1"/>
    <col min="13609" max="13610" width="15.125" style="41" customWidth="1"/>
    <col min="13611" max="13612" width="8.875" style="41" customWidth="1"/>
    <col min="13613" max="13613" width="15.5" style="41" customWidth="1"/>
    <col min="13614" max="13614" width="16.5" style="41" customWidth="1"/>
    <col min="13615" max="13616" width="8.875" style="41" customWidth="1"/>
    <col min="13617" max="13617" width="15.875" style="41" customWidth="1"/>
    <col min="13618" max="13618" width="15" style="41" customWidth="1"/>
    <col min="13619" max="13619" width="12.125" style="41" customWidth="1"/>
    <col min="13620" max="13620" width="11.375" style="41" customWidth="1"/>
    <col min="13621" max="13622" width="15.75" style="41" customWidth="1"/>
    <col min="13623" max="13824" width="9" style="41"/>
    <col min="13825" max="13825" width="4.75" style="41" customWidth="1"/>
    <col min="13826" max="13826" width="5.875" style="41" customWidth="1"/>
    <col min="13827" max="13827" width="18" style="41" bestFit="1" customWidth="1"/>
    <col min="13828" max="13828" width="4.5" style="41" customWidth="1"/>
    <col min="13829" max="13836" width="13.75" style="41" customWidth="1"/>
    <col min="13837" max="13837" width="15.75" style="41" customWidth="1"/>
    <col min="13838" max="13838" width="15" style="41" customWidth="1"/>
    <col min="13839" max="13840" width="8.875" style="41" customWidth="1"/>
    <col min="13841" max="13841" width="15.5" style="41" customWidth="1"/>
    <col min="13842" max="13842" width="14.375" style="41" customWidth="1"/>
    <col min="13843" max="13844" width="8.875" style="41" customWidth="1"/>
    <col min="13845" max="13846" width="12.875" style="41" customWidth="1"/>
    <col min="13847" max="13848" width="8.875" style="41" customWidth="1"/>
    <col min="13849" max="13850" width="12.875" style="41" customWidth="1"/>
    <col min="13851" max="13852" width="8.875" style="41" customWidth="1"/>
    <col min="13853" max="13853" width="14.625" style="41" customWidth="1"/>
    <col min="13854" max="13854" width="15.25" style="41" customWidth="1"/>
    <col min="13855" max="13856" width="8.875" style="41" customWidth="1"/>
    <col min="13857" max="13857" width="14.75" style="41" customWidth="1"/>
    <col min="13858" max="13858" width="16.125" style="41" customWidth="1"/>
    <col min="13859" max="13860" width="8.875" style="41" customWidth="1"/>
    <col min="13861" max="13862" width="14.875" style="41" customWidth="1"/>
    <col min="13863" max="13864" width="10.625" style="41" customWidth="1"/>
    <col min="13865" max="13866" width="15.125" style="41" customWidth="1"/>
    <col min="13867" max="13868" width="8.875" style="41" customWidth="1"/>
    <col min="13869" max="13869" width="15.5" style="41" customWidth="1"/>
    <col min="13870" max="13870" width="16.5" style="41" customWidth="1"/>
    <col min="13871" max="13872" width="8.875" style="41" customWidth="1"/>
    <col min="13873" max="13873" width="15.875" style="41" customWidth="1"/>
    <col min="13874" max="13874" width="15" style="41" customWidth="1"/>
    <col min="13875" max="13875" width="12.125" style="41" customWidth="1"/>
    <col min="13876" max="13876" width="11.375" style="41" customWidth="1"/>
    <col min="13877" max="13878" width="15.75" style="41" customWidth="1"/>
    <col min="13879" max="14080" width="9" style="41"/>
    <col min="14081" max="14081" width="4.75" style="41" customWidth="1"/>
    <col min="14082" max="14082" width="5.875" style="41" customWidth="1"/>
    <col min="14083" max="14083" width="18" style="41" bestFit="1" customWidth="1"/>
    <col min="14084" max="14084" width="4.5" style="41" customWidth="1"/>
    <col min="14085" max="14092" width="13.75" style="41" customWidth="1"/>
    <col min="14093" max="14093" width="15.75" style="41" customWidth="1"/>
    <col min="14094" max="14094" width="15" style="41" customWidth="1"/>
    <col min="14095" max="14096" width="8.875" style="41" customWidth="1"/>
    <col min="14097" max="14097" width="15.5" style="41" customWidth="1"/>
    <col min="14098" max="14098" width="14.375" style="41" customWidth="1"/>
    <col min="14099" max="14100" width="8.875" style="41" customWidth="1"/>
    <col min="14101" max="14102" width="12.875" style="41" customWidth="1"/>
    <col min="14103" max="14104" width="8.875" style="41" customWidth="1"/>
    <col min="14105" max="14106" width="12.875" style="41" customWidth="1"/>
    <col min="14107" max="14108" width="8.875" style="41" customWidth="1"/>
    <col min="14109" max="14109" width="14.625" style="41" customWidth="1"/>
    <col min="14110" max="14110" width="15.25" style="41" customWidth="1"/>
    <col min="14111" max="14112" width="8.875" style="41" customWidth="1"/>
    <col min="14113" max="14113" width="14.75" style="41" customWidth="1"/>
    <col min="14114" max="14114" width="16.125" style="41" customWidth="1"/>
    <col min="14115" max="14116" width="8.875" style="41" customWidth="1"/>
    <col min="14117" max="14118" width="14.875" style="41" customWidth="1"/>
    <col min="14119" max="14120" width="10.625" style="41" customWidth="1"/>
    <col min="14121" max="14122" width="15.125" style="41" customWidth="1"/>
    <col min="14123" max="14124" width="8.875" style="41" customWidth="1"/>
    <col min="14125" max="14125" width="15.5" style="41" customWidth="1"/>
    <col min="14126" max="14126" width="16.5" style="41" customWidth="1"/>
    <col min="14127" max="14128" width="8.875" style="41" customWidth="1"/>
    <col min="14129" max="14129" width="15.875" style="41" customWidth="1"/>
    <col min="14130" max="14130" width="15" style="41" customWidth="1"/>
    <col min="14131" max="14131" width="12.125" style="41" customWidth="1"/>
    <col min="14132" max="14132" width="11.375" style="41" customWidth="1"/>
    <col min="14133" max="14134" width="15.75" style="41" customWidth="1"/>
    <col min="14135" max="14336" width="9" style="41"/>
    <col min="14337" max="14337" width="4.75" style="41" customWidth="1"/>
    <col min="14338" max="14338" width="5.875" style="41" customWidth="1"/>
    <col min="14339" max="14339" width="18" style="41" bestFit="1" customWidth="1"/>
    <col min="14340" max="14340" width="4.5" style="41" customWidth="1"/>
    <col min="14341" max="14348" width="13.75" style="41" customWidth="1"/>
    <col min="14349" max="14349" width="15.75" style="41" customWidth="1"/>
    <col min="14350" max="14350" width="15" style="41" customWidth="1"/>
    <col min="14351" max="14352" width="8.875" style="41" customWidth="1"/>
    <col min="14353" max="14353" width="15.5" style="41" customWidth="1"/>
    <col min="14354" max="14354" width="14.375" style="41" customWidth="1"/>
    <col min="14355" max="14356" width="8.875" style="41" customWidth="1"/>
    <col min="14357" max="14358" width="12.875" style="41" customWidth="1"/>
    <col min="14359" max="14360" width="8.875" style="41" customWidth="1"/>
    <col min="14361" max="14362" width="12.875" style="41" customWidth="1"/>
    <col min="14363" max="14364" width="8.875" style="41" customWidth="1"/>
    <col min="14365" max="14365" width="14.625" style="41" customWidth="1"/>
    <col min="14366" max="14366" width="15.25" style="41" customWidth="1"/>
    <col min="14367" max="14368" width="8.875" style="41" customWidth="1"/>
    <col min="14369" max="14369" width="14.75" style="41" customWidth="1"/>
    <col min="14370" max="14370" width="16.125" style="41" customWidth="1"/>
    <col min="14371" max="14372" width="8.875" style="41" customWidth="1"/>
    <col min="14373" max="14374" width="14.875" style="41" customWidth="1"/>
    <col min="14375" max="14376" width="10.625" style="41" customWidth="1"/>
    <col min="14377" max="14378" width="15.125" style="41" customWidth="1"/>
    <col min="14379" max="14380" width="8.875" style="41" customWidth="1"/>
    <col min="14381" max="14381" width="15.5" style="41" customWidth="1"/>
    <col min="14382" max="14382" width="16.5" style="41" customWidth="1"/>
    <col min="14383" max="14384" width="8.875" style="41" customWidth="1"/>
    <col min="14385" max="14385" width="15.875" style="41" customWidth="1"/>
    <col min="14386" max="14386" width="15" style="41" customWidth="1"/>
    <col min="14387" max="14387" width="12.125" style="41" customWidth="1"/>
    <col min="14388" max="14388" width="11.375" style="41" customWidth="1"/>
    <col min="14389" max="14390" width="15.75" style="41" customWidth="1"/>
    <col min="14391" max="14592" width="9" style="41"/>
    <col min="14593" max="14593" width="4.75" style="41" customWidth="1"/>
    <col min="14594" max="14594" width="5.875" style="41" customWidth="1"/>
    <col min="14595" max="14595" width="18" style="41" bestFit="1" customWidth="1"/>
    <col min="14596" max="14596" width="4.5" style="41" customWidth="1"/>
    <col min="14597" max="14604" width="13.75" style="41" customWidth="1"/>
    <col min="14605" max="14605" width="15.75" style="41" customWidth="1"/>
    <col min="14606" max="14606" width="15" style="41" customWidth="1"/>
    <col min="14607" max="14608" width="8.875" style="41" customWidth="1"/>
    <col min="14609" max="14609" width="15.5" style="41" customWidth="1"/>
    <col min="14610" max="14610" width="14.375" style="41" customWidth="1"/>
    <col min="14611" max="14612" width="8.875" style="41" customWidth="1"/>
    <col min="14613" max="14614" width="12.875" style="41" customWidth="1"/>
    <col min="14615" max="14616" width="8.875" style="41" customWidth="1"/>
    <col min="14617" max="14618" width="12.875" style="41" customWidth="1"/>
    <col min="14619" max="14620" width="8.875" style="41" customWidth="1"/>
    <col min="14621" max="14621" width="14.625" style="41" customWidth="1"/>
    <col min="14622" max="14622" width="15.25" style="41" customWidth="1"/>
    <col min="14623" max="14624" width="8.875" style="41" customWidth="1"/>
    <col min="14625" max="14625" width="14.75" style="41" customWidth="1"/>
    <col min="14626" max="14626" width="16.125" style="41" customWidth="1"/>
    <col min="14627" max="14628" width="8.875" style="41" customWidth="1"/>
    <col min="14629" max="14630" width="14.875" style="41" customWidth="1"/>
    <col min="14631" max="14632" width="10.625" style="41" customWidth="1"/>
    <col min="14633" max="14634" width="15.125" style="41" customWidth="1"/>
    <col min="14635" max="14636" width="8.875" style="41" customWidth="1"/>
    <col min="14637" max="14637" width="15.5" style="41" customWidth="1"/>
    <col min="14638" max="14638" width="16.5" style="41" customWidth="1"/>
    <col min="14639" max="14640" width="8.875" style="41" customWidth="1"/>
    <col min="14641" max="14641" width="15.875" style="41" customWidth="1"/>
    <col min="14642" max="14642" width="15" style="41" customWidth="1"/>
    <col min="14643" max="14643" width="12.125" style="41" customWidth="1"/>
    <col min="14644" max="14644" width="11.375" style="41" customWidth="1"/>
    <col min="14645" max="14646" width="15.75" style="41" customWidth="1"/>
    <col min="14647" max="14848" width="9" style="41"/>
    <col min="14849" max="14849" width="4.75" style="41" customWidth="1"/>
    <col min="14850" max="14850" width="5.875" style="41" customWidth="1"/>
    <col min="14851" max="14851" width="18" style="41" bestFit="1" customWidth="1"/>
    <col min="14852" max="14852" width="4.5" style="41" customWidth="1"/>
    <col min="14853" max="14860" width="13.75" style="41" customWidth="1"/>
    <col min="14861" max="14861" width="15.75" style="41" customWidth="1"/>
    <col min="14862" max="14862" width="15" style="41" customWidth="1"/>
    <col min="14863" max="14864" width="8.875" style="41" customWidth="1"/>
    <col min="14865" max="14865" width="15.5" style="41" customWidth="1"/>
    <col min="14866" max="14866" width="14.375" style="41" customWidth="1"/>
    <col min="14867" max="14868" width="8.875" style="41" customWidth="1"/>
    <col min="14869" max="14870" width="12.875" style="41" customWidth="1"/>
    <col min="14871" max="14872" width="8.875" style="41" customWidth="1"/>
    <col min="14873" max="14874" width="12.875" style="41" customWidth="1"/>
    <col min="14875" max="14876" width="8.875" style="41" customWidth="1"/>
    <col min="14877" max="14877" width="14.625" style="41" customWidth="1"/>
    <col min="14878" max="14878" width="15.25" style="41" customWidth="1"/>
    <col min="14879" max="14880" width="8.875" style="41" customWidth="1"/>
    <col min="14881" max="14881" width="14.75" style="41" customWidth="1"/>
    <col min="14882" max="14882" width="16.125" style="41" customWidth="1"/>
    <col min="14883" max="14884" width="8.875" style="41" customWidth="1"/>
    <col min="14885" max="14886" width="14.875" style="41" customWidth="1"/>
    <col min="14887" max="14888" width="10.625" style="41" customWidth="1"/>
    <col min="14889" max="14890" width="15.125" style="41" customWidth="1"/>
    <col min="14891" max="14892" width="8.875" style="41" customWidth="1"/>
    <col min="14893" max="14893" width="15.5" style="41" customWidth="1"/>
    <col min="14894" max="14894" width="16.5" style="41" customWidth="1"/>
    <col min="14895" max="14896" width="8.875" style="41" customWidth="1"/>
    <col min="14897" max="14897" width="15.875" style="41" customWidth="1"/>
    <col min="14898" max="14898" width="15" style="41" customWidth="1"/>
    <col min="14899" max="14899" width="12.125" style="41" customWidth="1"/>
    <col min="14900" max="14900" width="11.375" style="41" customWidth="1"/>
    <col min="14901" max="14902" width="15.75" style="41" customWidth="1"/>
    <col min="14903" max="15104" width="9" style="41"/>
    <col min="15105" max="15105" width="4.75" style="41" customWidth="1"/>
    <col min="15106" max="15106" width="5.875" style="41" customWidth="1"/>
    <col min="15107" max="15107" width="18" style="41" bestFit="1" customWidth="1"/>
    <col min="15108" max="15108" width="4.5" style="41" customWidth="1"/>
    <col min="15109" max="15116" width="13.75" style="41" customWidth="1"/>
    <col min="15117" max="15117" width="15.75" style="41" customWidth="1"/>
    <col min="15118" max="15118" width="15" style="41" customWidth="1"/>
    <col min="15119" max="15120" width="8.875" style="41" customWidth="1"/>
    <col min="15121" max="15121" width="15.5" style="41" customWidth="1"/>
    <col min="15122" max="15122" width="14.375" style="41" customWidth="1"/>
    <col min="15123" max="15124" width="8.875" style="41" customWidth="1"/>
    <col min="15125" max="15126" width="12.875" style="41" customWidth="1"/>
    <col min="15127" max="15128" width="8.875" style="41" customWidth="1"/>
    <col min="15129" max="15130" width="12.875" style="41" customWidth="1"/>
    <col min="15131" max="15132" width="8.875" style="41" customWidth="1"/>
    <col min="15133" max="15133" width="14.625" style="41" customWidth="1"/>
    <col min="15134" max="15134" width="15.25" style="41" customWidth="1"/>
    <col min="15135" max="15136" width="8.875" style="41" customWidth="1"/>
    <col min="15137" max="15137" width="14.75" style="41" customWidth="1"/>
    <col min="15138" max="15138" width="16.125" style="41" customWidth="1"/>
    <col min="15139" max="15140" width="8.875" style="41" customWidth="1"/>
    <col min="15141" max="15142" width="14.875" style="41" customWidth="1"/>
    <col min="15143" max="15144" width="10.625" style="41" customWidth="1"/>
    <col min="15145" max="15146" width="15.125" style="41" customWidth="1"/>
    <col min="15147" max="15148" width="8.875" style="41" customWidth="1"/>
    <col min="15149" max="15149" width="15.5" style="41" customWidth="1"/>
    <col min="15150" max="15150" width="16.5" style="41" customWidth="1"/>
    <col min="15151" max="15152" width="8.875" style="41" customWidth="1"/>
    <col min="15153" max="15153" width="15.875" style="41" customWidth="1"/>
    <col min="15154" max="15154" width="15" style="41" customWidth="1"/>
    <col min="15155" max="15155" width="12.125" style="41" customWidth="1"/>
    <col min="15156" max="15156" width="11.375" style="41" customWidth="1"/>
    <col min="15157" max="15158" width="15.75" style="41" customWidth="1"/>
    <col min="15159" max="15360" width="9" style="41"/>
    <col min="15361" max="15361" width="4.75" style="41" customWidth="1"/>
    <col min="15362" max="15362" width="5.875" style="41" customWidth="1"/>
    <col min="15363" max="15363" width="18" style="41" bestFit="1" customWidth="1"/>
    <col min="15364" max="15364" width="4.5" style="41" customWidth="1"/>
    <col min="15365" max="15372" width="13.75" style="41" customWidth="1"/>
    <col min="15373" max="15373" width="15.75" style="41" customWidth="1"/>
    <col min="15374" max="15374" width="15" style="41" customWidth="1"/>
    <col min="15375" max="15376" width="8.875" style="41" customWidth="1"/>
    <col min="15377" max="15377" width="15.5" style="41" customWidth="1"/>
    <col min="15378" max="15378" width="14.375" style="41" customWidth="1"/>
    <col min="15379" max="15380" width="8.875" style="41" customWidth="1"/>
    <col min="15381" max="15382" width="12.875" style="41" customWidth="1"/>
    <col min="15383" max="15384" width="8.875" style="41" customWidth="1"/>
    <col min="15385" max="15386" width="12.875" style="41" customWidth="1"/>
    <col min="15387" max="15388" width="8.875" style="41" customWidth="1"/>
    <col min="15389" max="15389" width="14.625" style="41" customWidth="1"/>
    <col min="15390" max="15390" width="15.25" style="41" customWidth="1"/>
    <col min="15391" max="15392" width="8.875" style="41" customWidth="1"/>
    <col min="15393" max="15393" width="14.75" style="41" customWidth="1"/>
    <col min="15394" max="15394" width="16.125" style="41" customWidth="1"/>
    <col min="15395" max="15396" width="8.875" style="41" customWidth="1"/>
    <col min="15397" max="15398" width="14.875" style="41" customWidth="1"/>
    <col min="15399" max="15400" width="10.625" style="41" customWidth="1"/>
    <col min="15401" max="15402" width="15.125" style="41" customWidth="1"/>
    <col min="15403" max="15404" width="8.875" style="41" customWidth="1"/>
    <col min="15405" max="15405" width="15.5" style="41" customWidth="1"/>
    <col min="15406" max="15406" width="16.5" style="41" customWidth="1"/>
    <col min="15407" max="15408" width="8.875" style="41" customWidth="1"/>
    <col min="15409" max="15409" width="15.875" style="41" customWidth="1"/>
    <col min="15410" max="15410" width="15" style="41" customWidth="1"/>
    <col min="15411" max="15411" width="12.125" style="41" customWidth="1"/>
    <col min="15412" max="15412" width="11.375" style="41" customWidth="1"/>
    <col min="15413" max="15414" width="15.75" style="41" customWidth="1"/>
    <col min="15415" max="15616" width="9" style="41"/>
    <col min="15617" max="15617" width="4.75" style="41" customWidth="1"/>
    <col min="15618" max="15618" width="5.875" style="41" customWidth="1"/>
    <col min="15619" max="15619" width="18" style="41" bestFit="1" customWidth="1"/>
    <col min="15620" max="15620" width="4.5" style="41" customWidth="1"/>
    <col min="15621" max="15628" width="13.75" style="41" customWidth="1"/>
    <col min="15629" max="15629" width="15.75" style="41" customWidth="1"/>
    <col min="15630" max="15630" width="15" style="41" customWidth="1"/>
    <col min="15631" max="15632" width="8.875" style="41" customWidth="1"/>
    <col min="15633" max="15633" width="15.5" style="41" customWidth="1"/>
    <col min="15634" max="15634" width="14.375" style="41" customWidth="1"/>
    <col min="15635" max="15636" width="8.875" style="41" customWidth="1"/>
    <col min="15637" max="15638" width="12.875" style="41" customWidth="1"/>
    <col min="15639" max="15640" width="8.875" style="41" customWidth="1"/>
    <col min="15641" max="15642" width="12.875" style="41" customWidth="1"/>
    <col min="15643" max="15644" width="8.875" style="41" customWidth="1"/>
    <col min="15645" max="15645" width="14.625" style="41" customWidth="1"/>
    <col min="15646" max="15646" width="15.25" style="41" customWidth="1"/>
    <col min="15647" max="15648" width="8.875" style="41" customWidth="1"/>
    <col min="15649" max="15649" width="14.75" style="41" customWidth="1"/>
    <col min="15650" max="15650" width="16.125" style="41" customWidth="1"/>
    <col min="15651" max="15652" width="8.875" style="41" customWidth="1"/>
    <col min="15653" max="15654" width="14.875" style="41" customWidth="1"/>
    <col min="15655" max="15656" width="10.625" style="41" customWidth="1"/>
    <col min="15657" max="15658" width="15.125" style="41" customWidth="1"/>
    <col min="15659" max="15660" width="8.875" style="41" customWidth="1"/>
    <col min="15661" max="15661" width="15.5" style="41" customWidth="1"/>
    <col min="15662" max="15662" width="16.5" style="41" customWidth="1"/>
    <col min="15663" max="15664" width="8.875" style="41" customWidth="1"/>
    <col min="15665" max="15665" width="15.875" style="41" customWidth="1"/>
    <col min="15666" max="15666" width="15" style="41" customWidth="1"/>
    <col min="15667" max="15667" width="12.125" style="41" customWidth="1"/>
    <col min="15668" max="15668" width="11.375" style="41" customWidth="1"/>
    <col min="15669" max="15670" width="15.75" style="41" customWidth="1"/>
    <col min="15671" max="15872" width="9" style="41"/>
    <col min="15873" max="15873" width="4.75" style="41" customWidth="1"/>
    <col min="15874" max="15874" width="5.875" style="41" customWidth="1"/>
    <col min="15875" max="15875" width="18" style="41" bestFit="1" customWidth="1"/>
    <col min="15876" max="15876" width="4.5" style="41" customWidth="1"/>
    <col min="15877" max="15884" width="13.75" style="41" customWidth="1"/>
    <col min="15885" max="15885" width="15.75" style="41" customWidth="1"/>
    <col min="15886" max="15886" width="15" style="41" customWidth="1"/>
    <col min="15887" max="15888" width="8.875" style="41" customWidth="1"/>
    <col min="15889" max="15889" width="15.5" style="41" customWidth="1"/>
    <col min="15890" max="15890" width="14.375" style="41" customWidth="1"/>
    <col min="15891" max="15892" width="8.875" style="41" customWidth="1"/>
    <col min="15893" max="15894" width="12.875" style="41" customWidth="1"/>
    <col min="15895" max="15896" width="8.875" style="41" customWidth="1"/>
    <col min="15897" max="15898" width="12.875" style="41" customWidth="1"/>
    <col min="15899" max="15900" width="8.875" style="41" customWidth="1"/>
    <col min="15901" max="15901" width="14.625" style="41" customWidth="1"/>
    <col min="15902" max="15902" width="15.25" style="41" customWidth="1"/>
    <col min="15903" max="15904" width="8.875" style="41" customWidth="1"/>
    <col min="15905" max="15905" width="14.75" style="41" customWidth="1"/>
    <col min="15906" max="15906" width="16.125" style="41" customWidth="1"/>
    <col min="15907" max="15908" width="8.875" style="41" customWidth="1"/>
    <col min="15909" max="15910" width="14.875" style="41" customWidth="1"/>
    <col min="15911" max="15912" width="10.625" style="41" customWidth="1"/>
    <col min="15913" max="15914" width="15.125" style="41" customWidth="1"/>
    <col min="15915" max="15916" width="8.875" style="41" customWidth="1"/>
    <col min="15917" max="15917" width="15.5" style="41" customWidth="1"/>
    <col min="15918" max="15918" width="16.5" style="41" customWidth="1"/>
    <col min="15919" max="15920" width="8.875" style="41" customWidth="1"/>
    <col min="15921" max="15921" width="15.875" style="41" customWidth="1"/>
    <col min="15922" max="15922" width="15" style="41" customWidth="1"/>
    <col min="15923" max="15923" width="12.125" style="41" customWidth="1"/>
    <col min="15924" max="15924" width="11.375" style="41" customWidth="1"/>
    <col min="15925" max="15926" width="15.75" style="41" customWidth="1"/>
    <col min="15927" max="16128" width="9" style="41"/>
    <col min="16129" max="16129" width="4.75" style="41" customWidth="1"/>
    <col min="16130" max="16130" width="5.875" style="41" customWidth="1"/>
    <col min="16131" max="16131" width="18" style="41" bestFit="1" customWidth="1"/>
    <col min="16132" max="16132" width="4.5" style="41" customWidth="1"/>
    <col min="16133" max="16140" width="13.75" style="41" customWidth="1"/>
    <col min="16141" max="16141" width="15.75" style="41" customWidth="1"/>
    <col min="16142" max="16142" width="15" style="41" customWidth="1"/>
    <col min="16143" max="16144" width="8.875" style="41" customWidth="1"/>
    <col min="16145" max="16145" width="15.5" style="41" customWidth="1"/>
    <col min="16146" max="16146" width="14.375" style="41" customWidth="1"/>
    <col min="16147" max="16148" width="8.875" style="41" customWidth="1"/>
    <col min="16149" max="16150" width="12.875" style="41" customWidth="1"/>
    <col min="16151" max="16152" width="8.875" style="41" customWidth="1"/>
    <col min="16153" max="16154" width="12.875" style="41" customWidth="1"/>
    <col min="16155" max="16156" width="8.875" style="41" customWidth="1"/>
    <col min="16157" max="16157" width="14.625" style="41" customWidth="1"/>
    <col min="16158" max="16158" width="15.25" style="41" customWidth="1"/>
    <col min="16159" max="16160" width="8.875" style="41" customWidth="1"/>
    <col min="16161" max="16161" width="14.75" style="41" customWidth="1"/>
    <col min="16162" max="16162" width="16.125" style="41" customWidth="1"/>
    <col min="16163" max="16164" width="8.875" style="41" customWidth="1"/>
    <col min="16165" max="16166" width="14.875" style="41" customWidth="1"/>
    <col min="16167" max="16168" width="10.625" style="41" customWidth="1"/>
    <col min="16169" max="16170" width="15.125" style="41" customWidth="1"/>
    <col min="16171" max="16172" width="8.875" style="41" customWidth="1"/>
    <col min="16173" max="16173" width="15.5" style="41" customWidth="1"/>
    <col min="16174" max="16174" width="16.5" style="41" customWidth="1"/>
    <col min="16175" max="16176" width="8.875" style="41" customWidth="1"/>
    <col min="16177" max="16177" width="15.875" style="41" customWidth="1"/>
    <col min="16178" max="16178" width="15" style="41" customWidth="1"/>
    <col min="16179" max="16179" width="12.125" style="41" customWidth="1"/>
    <col min="16180" max="16180" width="11.375" style="41" customWidth="1"/>
    <col min="16181" max="16182" width="15.75" style="41" customWidth="1"/>
    <col min="16183" max="16384" width="9" style="41"/>
  </cols>
  <sheetData>
    <row r="2" spans="2:54" ht="20.25" x14ac:dyDescent="0.2">
      <c r="B2" s="39"/>
      <c r="C2" s="40" t="s">
        <v>293</v>
      </c>
      <c r="D2" s="40"/>
      <c r="E2" s="102" t="str">
        <f ca="1">IF(AND(E4=0,F4=0),"未有数据",IF(E4&lt;&gt;F4,"借贷未平","借贷平衡"))</f>
        <v>借贷平衡</v>
      </c>
      <c r="F2" s="102"/>
      <c r="G2" s="102" t="str">
        <f ca="1">IF(AND(G4=0,H4=0),"未有数据",IF(G4&lt;&gt;H4,"借贷未平","借贷平衡"))</f>
        <v>借贷平衡</v>
      </c>
      <c r="H2" s="102"/>
      <c r="I2" s="102" t="str">
        <f ca="1">IF(AND(I4=0,J4=0),"未有数据",IF(I4&lt;&gt;J4,"借贷未平","借贷平衡"))</f>
        <v>借贷平衡</v>
      </c>
      <c r="J2" s="102"/>
      <c r="K2" s="102" t="str">
        <f ca="1">IF(AND(K4=0,L4=0),"未有数据",IF(K4&lt;&gt;L4,"借贷未平","借贷平衡"))</f>
        <v>未有数据</v>
      </c>
      <c r="L2" s="102"/>
      <c r="M2" s="39"/>
      <c r="N2" s="39"/>
      <c r="O2" s="102" t="str">
        <f ca="1">IF(AND(O4=0,P4=0),"未有数据",IF(O4&lt;&gt;P4,"借贷未平","借贷平衡"))</f>
        <v>未有数据</v>
      </c>
      <c r="P2" s="102"/>
      <c r="Q2" s="102" t="str">
        <f ca="1">IF(AND(Q4=0,R4=0),"未有数据",IF(Q4&lt;&gt;R4,"借贷未平","借贷平衡"))</f>
        <v>借贷平衡</v>
      </c>
      <c r="R2" s="102"/>
      <c r="S2" s="102" t="str">
        <f ca="1">IF(AND(S4=0,T4=0),"未有数据",IF(S4&lt;&gt;T4,"借贷未平","借贷平衡"))</f>
        <v>未有数据</v>
      </c>
      <c r="T2" s="102"/>
      <c r="U2" s="102" t="str">
        <f ca="1">IF(AND(U4=0,V4=0),"未有数据",IF(U4&lt;&gt;V4,"借贷未平","借贷平衡"))</f>
        <v>借贷平衡</v>
      </c>
      <c r="V2" s="102"/>
      <c r="W2" s="102" t="str">
        <f ca="1">IF(AND(W4=0,X4=0),"未有数据",IF(W4&lt;&gt;X4,"借贷未平","借贷平衡"))</f>
        <v>未有数据</v>
      </c>
      <c r="X2" s="102"/>
      <c r="Y2" s="102" t="str">
        <f ca="1">IF(AND(Y4=0,Z4=0),"未有数据",IF(Y4&lt;&gt;Z4,"借贷未平","借贷平衡"))</f>
        <v>借贷平衡</v>
      </c>
      <c r="Z2" s="102"/>
      <c r="AA2" s="102" t="str">
        <f ca="1">IF(AND(AA4=0,AB4=0),"未有数据",IF(AA4&lt;&gt;AB4,"借贷未平","借贷平衡"))</f>
        <v>未有数据</v>
      </c>
      <c r="AB2" s="102"/>
      <c r="AC2" s="102" t="str">
        <f ca="1">IF(AND(AC4=0,AD4=0),"未有数据",IF(AC4&lt;&gt;AD4,"借贷未平","借贷平衡"))</f>
        <v>借贷平衡</v>
      </c>
      <c r="AD2" s="102"/>
      <c r="AE2" s="102" t="str">
        <f ca="1">IF(AND(AE4=0,AF4=0),"未有数据",IF(AE4&lt;&gt;AF4,"借贷未平","借贷平衡"))</f>
        <v>未有数据</v>
      </c>
      <c r="AF2" s="102"/>
      <c r="AG2" s="102" t="str">
        <f ca="1">IF(AND(AG4=0,AH4=0),"未有数据",IF(AG4&lt;&gt;AH4,"借贷未平","借贷平衡"))</f>
        <v>借贷平衡</v>
      </c>
      <c r="AH2" s="102"/>
      <c r="AI2" s="102" t="str">
        <f ca="1">IF(AND(AI4=0,AJ4=0),"未有数据",IF(AI4&lt;&gt;AJ4,"借贷未平","借贷平衡"))</f>
        <v>未有数据</v>
      </c>
      <c r="AJ2" s="102"/>
      <c r="AK2" s="102" t="str">
        <f ca="1">IF(AND(AK4=0,AL4=0),"未有数据",IF(AK4&lt;&gt;AL4,"借贷未平","借贷平衡"))</f>
        <v>借贷平衡</v>
      </c>
      <c r="AL2" s="102"/>
      <c r="AM2" s="102" t="str">
        <f ca="1">IF(AND(AM4=0,AN4=0),"未有数据",IF(AM4&lt;&gt;AN4,"借贷未平","借贷平衡"))</f>
        <v>未有数据</v>
      </c>
      <c r="AN2" s="102"/>
      <c r="AO2" s="102" t="str">
        <f ca="1">IF(AND(AO4=0,AP4=0),"未有数据",IF(AO4&lt;&gt;AP4,"借贷未平","借贷平衡"))</f>
        <v>借贷平衡</v>
      </c>
      <c r="AP2" s="102"/>
      <c r="AQ2" s="102" t="str">
        <f ca="1">IF(AND(AQ4=0,AR4=0),"未有数据",IF(AQ4&lt;&gt;AR4,"借贷未平","借贷平衡"))</f>
        <v>未有数据</v>
      </c>
      <c r="AR2" s="102"/>
      <c r="AS2" s="102" t="str">
        <f ca="1">IF(AND(AS4=0,AT4=0),"未有数据",IF(AS4&lt;&gt;AT4,"借贷未平","借贷平衡"))</f>
        <v>借贷平衡</v>
      </c>
      <c r="AT2" s="102"/>
      <c r="AU2" s="102" t="str">
        <f ca="1">IF(AND(AU4=0,AV4=0),"未有数据",IF(AU4&lt;&gt;AV4,"借贷未平","借贷平衡"))</f>
        <v>未有数据</v>
      </c>
      <c r="AV2" s="102"/>
      <c r="AW2" s="102" t="str">
        <f ca="1">IF(AND(AW4=0,AX4=0),"未有数据",IF(AW4&lt;&gt;AX4,"借贷未平","借贷平衡"))</f>
        <v>借贷平衡</v>
      </c>
      <c r="AX2" s="102"/>
      <c r="AY2" s="102" t="str">
        <f ca="1">IF(AND(AY4=0,AZ4=0),"未有数据",IF(AY4&lt;&gt;AZ4,"借贷未平","借贷平衡"))</f>
        <v>未有数据</v>
      </c>
      <c r="AZ2" s="102"/>
      <c r="BA2" s="102" t="str">
        <f ca="1">IF(AND(BA4=0,BB4=0),"未有数据",IF(BA4&lt;&gt;BB4,"借贷未平","借贷平衡"))</f>
        <v>借贷平衡</v>
      </c>
      <c r="BB2" s="102"/>
    </row>
    <row r="3" spans="2:54" s="46" customFormat="1" ht="28.15" customHeight="1" x14ac:dyDescent="0.2">
      <c r="B3" s="42" t="s">
        <v>294</v>
      </c>
      <c r="C3" s="43" t="s">
        <v>295</v>
      </c>
      <c r="D3" s="44" t="s">
        <v>296</v>
      </c>
      <c r="E3" s="45" t="s">
        <v>297</v>
      </c>
      <c r="F3" s="45" t="s">
        <v>298</v>
      </c>
      <c r="G3" s="45" t="s">
        <v>299</v>
      </c>
      <c r="H3" s="45" t="s">
        <v>300</v>
      </c>
      <c r="I3" s="45" t="s">
        <v>301</v>
      </c>
      <c r="J3" s="45" t="s">
        <v>302</v>
      </c>
      <c r="K3" s="45" t="s">
        <v>303</v>
      </c>
      <c r="L3" s="45" t="s">
        <v>304</v>
      </c>
      <c r="M3" s="45" t="s">
        <v>305</v>
      </c>
      <c r="N3" s="45" t="s">
        <v>306</v>
      </c>
      <c r="O3" s="45" t="s">
        <v>307</v>
      </c>
      <c r="P3" s="45" t="s">
        <v>308</v>
      </c>
      <c r="Q3" s="45" t="s">
        <v>309</v>
      </c>
      <c r="R3" s="45" t="s">
        <v>310</v>
      </c>
      <c r="S3" s="45" t="s">
        <v>311</v>
      </c>
      <c r="T3" s="45" t="s">
        <v>312</v>
      </c>
      <c r="U3" s="45" t="s">
        <v>313</v>
      </c>
      <c r="V3" s="45" t="s">
        <v>314</v>
      </c>
      <c r="W3" s="45" t="s">
        <v>315</v>
      </c>
      <c r="X3" s="45" t="s">
        <v>316</v>
      </c>
      <c r="Y3" s="45" t="s">
        <v>317</v>
      </c>
      <c r="Z3" s="45" t="s">
        <v>318</v>
      </c>
      <c r="AA3" s="45" t="s">
        <v>319</v>
      </c>
      <c r="AB3" s="45" t="s">
        <v>320</v>
      </c>
      <c r="AC3" s="45" t="s">
        <v>321</v>
      </c>
      <c r="AD3" s="45" t="s">
        <v>322</v>
      </c>
      <c r="AE3" s="45" t="s">
        <v>323</v>
      </c>
      <c r="AF3" s="45" t="s">
        <v>324</v>
      </c>
      <c r="AG3" s="45" t="s">
        <v>325</v>
      </c>
      <c r="AH3" s="45" t="s">
        <v>326</v>
      </c>
      <c r="AI3" s="45" t="s">
        <v>327</v>
      </c>
      <c r="AJ3" s="45" t="s">
        <v>328</v>
      </c>
      <c r="AK3" s="45" t="s">
        <v>329</v>
      </c>
      <c r="AL3" s="45" t="s">
        <v>330</v>
      </c>
      <c r="AM3" s="45" t="s">
        <v>331</v>
      </c>
      <c r="AN3" s="45" t="s">
        <v>332</v>
      </c>
      <c r="AO3" s="45" t="s">
        <v>333</v>
      </c>
      <c r="AP3" s="45" t="s">
        <v>334</v>
      </c>
      <c r="AQ3" s="45" t="s">
        <v>335</v>
      </c>
      <c r="AR3" s="45" t="s">
        <v>336</v>
      </c>
      <c r="AS3" s="45" t="s">
        <v>337</v>
      </c>
      <c r="AT3" s="45" t="s">
        <v>338</v>
      </c>
      <c r="AU3" s="45" t="s">
        <v>339</v>
      </c>
      <c r="AV3" s="45" t="s">
        <v>340</v>
      </c>
      <c r="AW3" s="45" t="s">
        <v>341</v>
      </c>
      <c r="AX3" s="45" t="s">
        <v>342</v>
      </c>
      <c r="AY3" s="45" t="s">
        <v>343</v>
      </c>
      <c r="AZ3" s="45" t="s">
        <v>344</v>
      </c>
      <c r="BA3" s="45" t="s">
        <v>345</v>
      </c>
      <c r="BB3" s="45" t="s">
        <v>346</v>
      </c>
    </row>
    <row r="4" spans="2:54" ht="17.25" x14ac:dyDescent="0.2">
      <c r="B4" s="47"/>
      <c r="C4" s="48"/>
      <c r="D4" s="48" t="s">
        <v>347</v>
      </c>
      <c r="E4" s="49">
        <f t="shared" ref="E4:BB4" ca="1" si="0">SUBTOTAL(9,E:E)</f>
        <v>28145553</v>
      </c>
      <c r="F4" s="49">
        <f t="shared" ca="1" si="0"/>
        <v>28145553</v>
      </c>
      <c r="G4" s="49">
        <f t="shared" ca="1" si="0"/>
        <v>1263400</v>
      </c>
      <c r="H4" s="49">
        <f t="shared" ca="1" si="0"/>
        <v>1263400</v>
      </c>
      <c r="I4" s="49">
        <f t="shared" ca="1" si="0"/>
        <v>28824653</v>
      </c>
      <c r="J4" s="49">
        <f t="shared" ca="1" si="0"/>
        <v>28824653</v>
      </c>
      <c r="K4" s="49">
        <f t="shared" ca="1" si="0"/>
        <v>0</v>
      </c>
      <c r="L4" s="49">
        <f t="shared" ca="1" si="0"/>
        <v>0</v>
      </c>
      <c r="M4" s="49">
        <f t="shared" ca="1" si="0"/>
        <v>28824653</v>
      </c>
      <c r="N4" s="49">
        <f t="shared" ca="1" si="0"/>
        <v>28824653</v>
      </c>
      <c r="O4" s="49">
        <f t="shared" ca="1" si="0"/>
        <v>0</v>
      </c>
      <c r="P4" s="49">
        <f t="shared" ca="1" si="0"/>
        <v>0</v>
      </c>
      <c r="Q4" s="49">
        <f t="shared" ca="1" si="0"/>
        <v>28824653</v>
      </c>
      <c r="R4" s="49">
        <f t="shared" ca="1" si="0"/>
        <v>28824653</v>
      </c>
      <c r="S4" s="49">
        <f t="shared" ca="1" si="0"/>
        <v>0</v>
      </c>
      <c r="T4" s="49">
        <f t="shared" ca="1" si="0"/>
        <v>0</v>
      </c>
      <c r="U4" s="49">
        <f t="shared" ca="1" si="0"/>
        <v>28824653</v>
      </c>
      <c r="V4" s="49">
        <f t="shared" ca="1" si="0"/>
        <v>28824653</v>
      </c>
      <c r="W4" s="49">
        <f t="shared" ca="1" si="0"/>
        <v>0</v>
      </c>
      <c r="X4" s="49">
        <f t="shared" ca="1" si="0"/>
        <v>0</v>
      </c>
      <c r="Y4" s="49">
        <f t="shared" ca="1" si="0"/>
        <v>28824653</v>
      </c>
      <c r="Z4" s="49">
        <f t="shared" ca="1" si="0"/>
        <v>28824653</v>
      </c>
      <c r="AA4" s="49">
        <f t="shared" ca="1" si="0"/>
        <v>0</v>
      </c>
      <c r="AB4" s="49">
        <f t="shared" ca="1" si="0"/>
        <v>0</v>
      </c>
      <c r="AC4" s="49">
        <f t="shared" ca="1" si="0"/>
        <v>28824653</v>
      </c>
      <c r="AD4" s="49">
        <f t="shared" ca="1" si="0"/>
        <v>28824653</v>
      </c>
      <c r="AE4" s="49">
        <f t="shared" ca="1" si="0"/>
        <v>0</v>
      </c>
      <c r="AF4" s="49">
        <f t="shared" ca="1" si="0"/>
        <v>0</v>
      </c>
      <c r="AG4" s="49">
        <f t="shared" ca="1" si="0"/>
        <v>28824653</v>
      </c>
      <c r="AH4" s="49">
        <f t="shared" ca="1" si="0"/>
        <v>28824653</v>
      </c>
      <c r="AI4" s="49">
        <f t="shared" ca="1" si="0"/>
        <v>0</v>
      </c>
      <c r="AJ4" s="49">
        <f t="shared" ca="1" si="0"/>
        <v>0</v>
      </c>
      <c r="AK4" s="49">
        <f t="shared" ca="1" si="0"/>
        <v>28824653</v>
      </c>
      <c r="AL4" s="49">
        <f t="shared" ca="1" si="0"/>
        <v>28824653</v>
      </c>
      <c r="AM4" s="49">
        <f t="shared" ca="1" si="0"/>
        <v>0</v>
      </c>
      <c r="AN4" s="49">
        <f t="shared" ca="1" si="0"/>
        <v>0</v>
      </c>
      <c r="AO4" s="49">
        <f t="shared" ca="1" si="0"/>
        <v>28824653</v>
      </c>
      <c r="AP4" s="49">
        <f t="shared" ca="1" si="0"/>
        <v>28824653</v>
      </c>
      <c r="AQ4" s="49">
        <f t="shared" ca="1" si="0"/>
        <v>0</v>
      </c>
      <c r="AR4" s="49">
        <f t="shared" ca="1" si="0"/>
        <v>0</v>
      </c>
      <c r="AS4" s="49">
        <f t="shared" ca="1" si="0"/>
        <v>28824653</v>
      </c>
      <c r="AT4" s="49">
        <f t="shared" ca="1" si="0"/>
        <v>28824653</v>
      </c>
      <c r="AU4" s="49">
        <f t="shared" ca="1" si="0"/>
        <v>0</v>
      </c>
      <c r="AV4" s="49">
        <f t="shared" ca="1" si="0"/>
        <v>0</v>
      </c>
      <c r="AW4" s="49">
        <f t="shared" ca="1" si="0"/>
        <v>28824653</v>
      </c>
      <c r="AX4" s="49">
        <f t="shared" ca="1" si="0"/>
        <v>28824653</v>
      </c>
      <c r="AY4" s="49">
        <f t="shared" ca="1" si="0"/>
        <v>0</v>
      </c>
      <c r="AZ4" s="49">
        <f t="shared" ca="1" si="0"/>
        <v>0</v>
      </c>
      <c r="BA4" s="49">
        <f t="shared" ca="1" si="0"/>
        <v>28824653</v>
      </c>
      <c r="BB4" s="49">
        <f t="shared" ca="1" si="0"/>
        <v>28824653</v>
      </c>
    </row>
    <row r="5" spans="2:54" ht="16.5" customHeight="1" x14ac:dyDescent="0.2">
      <c r="B5" s="47">
        <v>1001</v>
      </c>
      <c r="C5" s="48" t="s">
        <v>144</v>
      </c>
      <c r="D5" s="48"/>
      <c r="E5" s="49">
        <v>9500</v>
      </c>
      <c r="F5" s="49"/>
      <c r="G5" s="49" t="e">
        <f>SUMIFS([1]记账凭证簿!$L$1:$L$65536,[1]记账凭证簿!$J$1:$J$65536,$C5,[1]记账凭证簿!$E$1:$E$65536,LEFTB(G$3,2))</f>
        <v>#VALUE!</v>
      </c>
      <c r="H5" s="49" t="e">
        <f>SUMIFS([1]记账凭证簿!$M$1:$M$65536,[1]记账凭证簿!$J$1:$J$65536,$C5,[1]记账凭证簿!$E$1:$E$65536,LEFTB(H$3,2))</f>
        <v>#VALUE!</v>
      </c>
      <c r="I5" s="49" t="e">
        <f>IF(E5-F5+G5-H5&gt;0,E5-F5+G5-H5,0)</f>
        <v>#VALUE!</v>
      </c>
      <c r="J5" s="49" t="e">
        <f>IF(F5-E5+H5-G5&gt;0,F5-E5+H5-G5,0)</f>
        <v>#VALUE!</v>
      </c>
      <c r="K5" s="49" t="e">
        <f>SUMIFS([1]记账凭证簿!$L$1:$L$65536,[1]记账凭证簿!$J$1:$J$65536,$C5,[1]记账凭证簿!$E$1:$E$65536,LEFTB(K$3,2))</f>
        <v>#VALUE!</v>
      </c>
      <c r="L5" s="49" t="e">
        <f>SUMIFS([1]记账凭证簿!$M$1:$M$65536,[1]记账凭证簿!$J$1:$J$65536,$C5,[1]记账凭证簿!$E$1:$E$65536,LEFTB(L$3,2))</f>
        <v>#VALUE!</v>
      </c>
      <c r="M5" s="49" t="e">
        <f>IF(I5-J5+K5-L5&gt;0,I5-J5+K5-L5,0)</f>
        <v>#VALUE!</v>
      </c>
      <c r="N5" s="49" t="e">
        <f t="shared" ref="N5:N68" si="1">IF(J5-I5+L5-K5&gt;0,J5-I5+L5-K5,0)</f>
        <v>#VALUE!</v>
      </c>
      <c r="O5" s="49" t="e">
        <f>SUMIFS([1]记账凭证簿!$L$1:$L$65536,[1]记账凭证簿!$J$1:$J$65536,$C5,[1]记账凭证簿!$E$1:$E$65536,LEFTB(O$3,2))</f>
        <v>#VALUE!</v>
      </c>
      <c r="P5" s="49" t="e">
        <f>SUMIFS([1]记账凭证簿!$M$1:$M$65536,[1]记账凭证簿!$J$1:$J$65536,$C5,[1]记账凭证簿!$E$1:$E$65536,LEFTB(P$3,2))</f>
        <v>#VALUE!</v>
      </c>
      <c r="Q5" s="49" t="e">
        <f>IF(M5-N5+O5-P5&gt;0,M5-N5+O5-P5,0)</f>
        <v>#VALUE!</v>
      </c>
      <c r="R5" s="49" t="e">
        <f t="shared" ref="R5:R68" si="2">IF(N5-M5+P5-O5&gt;0,N5-M5+P5-O5,0)</f>
        <v>#VALUE!</v>
      </c>
      <c r="S5" s="49" t="e">
        <f>SUMIFS([1]记账凭证簿!$L$1:$L$65536,[1]记账凭证簿!$J$1:$J$65536,$C5,[1]记账凭证簿!$E$1:$E$65536,LEFTB(S$3,2))</f>
        <v>#VALUE!</v>
      </c>
      <c r="T5" s="49" t="e">
        <f>SUMIFS([1]记账凭证簿!$M$1:$M$65536,[1]记账凭证簿!$J$1:$J$65536,$C5,[1]记账凭证簿!$E$1:$E$65536,LEFTB(T$3,2))</f>
        <v>#VALUE!</v>
      </c>
      <c r="U5" s="49" t="e">
        <f>IF(Q5-R5+S5-T5&gt;0,Q5-R5+S5-T5,0)</f>
        <v>#VALUE!</v>
      </c>
      <c r="V5" s="49" t="e">
        <f t="shared" ref="V5:V68" si="3">IF(R5-Q5+T5-S5&gt;0,R5-Q5+T5-S5,0)</f>
        <v>#VALUE!</v>
      </c>
      <c r="W5" s="49" t="e">
        <f>SUMIFS([1]记账凭证簿!$L$1:$L$65536,[1]记账凭证簿!$J$1:$J$65536,$C5,[1]记账凭证簿!$E$1:$E$65536,LEFTB(W$3,2))</f>
        <v>#VALUE!</v>
      </c>
      <c r="X5" s="49" t="e">
        <f>SUMIFS([1]记账凭证簿!$M$1:$M$65536,[1]记账凭证簿!$J$1:$J$65536,$C5,[1]记账凭证簿!$E$1:$E$65536,LEFTB(X$3,2))</f>
        <v>#VALUE!</v>
      </c>
      <c r="Y5" s="49" t="e">
        <f>IF(U5-V5+W5-X5&gt;0,U5-V5+W5-X5,0)</f>
        <v>#VALUE!</v>
      </c>
      <c r="Z5" s="49" t="e">
        <f t="shared" ref="Z5:Z68" si="4">IF(V5-U5+X5-W5&gt;0,V5-U5+X5-W5,0)</f>
        <v>#VALUE!</v>
      </c>
      <c r="AA5" s="49" t="e">
        <f>SUMIFS([1]记账凭证簿!$L$1:$L$65536,[1]记账凭证簿!$J$1:$J$65536,$C5,[1]记账凭证簿!$E$1:$E$65536,LEFTB(AA$3,2))</f>
        <v>#VALUE!</v>
      </c>
      <c r="AB5" s="49" t="e">
        <f>SUMIFS([1]记账凭证簿!$M$1:$M$65536,[1]记账凭证簿!$J$1:$J$65536,$C5,[1]记账凭证簿!$E$1:$E$65536,LEFTB(AB$3,2))</f>
        <v>#VALUE!</v>
      </c>
      <c r="AC5" s="49" t="e">
        <f>IF(Y5-Z5+AA5-AB5&gt;0,Y5-Z5+AA5-AB5,0)</f>
        <v>#VALUE!</v>
      </c>
      <c r="AD5" s="49" t="e">
        <f t="shared" ref="AD5:AD68" si="5">IF(Z5-Y5+AB5-AA5&gt;0,Z5-Y5+AB5-AA5,0)</f>
        <v>#VALUE!</v>
      </c>
      <c r="AE5" s="49" t="e">
        <f>SUMIFS([1]记账凭证簿!$L$1:$L$65536,[1]记账凭证簿!$J$1:$J$65536,$C5,[1]记账凭证簿!$E$1:$E$65536,LEFTB(AE$3,2))</f>
        <v>#VALUE!</v>
      </c>
      <c r="AF5" s="49" t="e">
        <f>SUMIFS([1]记账凭证簿!$M$1:$M$65536,[1]记账凭证簿!$J$1:$J$65536,$C5,[1]记账凭证簿!$E$1:$E$65536,LEFTB(AF$3,2))</f>
        <v>#VALUE!</v>
      </c>
      <c r="AG5" s="49" t="e">
        <f>IF(AC5-AD5+AE5-AF5&gt;0,AC5-AD5+AE5-AF5,0)</f>
        <v>#VALUE!</v>
      </c>
      <c r="AH5" s="49" t="e">
        <f t="shared" ref="AH5:AH68" si="6">IF(AD5-AC5+AF5-AE5&gt;0,AD5-AC5+AF5-AE5,0)</f>
        <v>#VALUE!</v>
      </c>
      <c r="AI5" s="49" t="e">
        <f>SUMIFS([1]记账凭证簿!$L$1:$L$65536,[1]记账凭证簿!$J$1:$J$65536,$C5,[1]记账凭证簿!$E$1:$E$65536,LEFTB(AI$3,2))</f>
        <v>#VALUE!</v>
      </c>
      <c r="AJ5" s="49" t="e">
        <f>SUMIFS([1]记账凭证簿!$M$1:$M$65536,[1]记账凭证簿!$J$1:$J$65536,$C5,[1]记账凭证簿!$E$1:$E$65536,LEFTB(AJ$3,2))</f>
        <v>#VALUE!</v>
      </c>
      <c r="AK5" s="49" t="e">
        <f>IF(AG5-AH5+AI5-AJ5&gt;0,AG5-AH5+AI5-AJ5,0)</f>
        <v>#VALUE!</v>
      </c>
      <c r="AL5" s="49" t="e">
        <f t="shared" ref="AL5:AL68" si="7">IF(AH5-AG5+AJ5-AI5&gt;0,AH5-AG5+AJ5-AI5,0)</f>
        <v>#VALUE!</v>
      </c>
      <c r="AM5" s="49" t="e">
        <f>SUMIFS([1]记账凭证簿!$L$1:$L$65536,[1]记账凭证簿!$J$1:$J$65536,$C5,[1]记账凭证簿!$E$1:$E$65536,LEFTB(AM$3,2))</f>
        <v>#VALUE!</v>
      </c>
      <c r="AN5" s="49" t="e">
        <f>SUMIFS([1]记账凭证簿!$M$1:$M$65536,[1]记账凭证簿!$J$1:$J$65536,$C5,[1]记账凭证簿!$E$1:$E$65536,LEFTB(AN$3,2))</f>
        <v>#VALUE!</v>
      </c>
      <c r="AO5" s="49" t="e">
        <f>IF(AK5-AL5+AM5-AN5&gt;0,AK5-AL5+AM5-AN5,0)</f>
        <v>#VALUE!</v>
      </c>
      <c r="AP5" s="49" t="e">
        <f t="shared" ref="AP5:AP68" si="8">IF(AL5-AK5+AN5-AM5&gt;0,AL5-AK5+AN5-AM5,0)</f>
        <v>#VALUE!</v>
      </c>
      <c r="AQ5" s="49" t="e">
        <f>SUMIFS([1]记账凭证簿!$L$1:$L$65536,[1]记账凭证簿!$J$1:$J$65536,$C5,[1]记账凭证簿!$E$1:$E$65536,LEFTB(AQ$3,2))</f>
        <v>#VALUE!</v>
      </c>
      <c r="AR5" s="49" t="e">
        <f>SUMIFS([1]记账凭证簿!$M$1:$M$65536,[1]记账凭证簿!$J$1:$J$65536,$C5,[1]记账凭证簿!$E$1:$E$65536,LEFTB(AR$3,2))</f>
        <v>#VALUE!</v>
      </c>
      <c r="AS5" s="49" t="e">
        <f>IF(AO5-AP5+AQ5-AR5&gt;0,AO5-AP5+AQ5-AR5,0)</f>
        <v>#VALUE!</v>
      </c>
      <c r="AT5" s="49" t="e">
        <f t="shared" ref="AT5:AT68" si="9">IF(AP5-AO5+AR5-AQ5&gt;0,AP5-AO5+AR5-AQ5,0)</f>
        <v>#VALUE!</v>
      </c>
      <c r="AU5" s="49" t="e">
        <f>SUMIFS([1]记账凭证簿!$L$1:$L$65536,[1]记账凭证簿!$J$1:$J$65536,$C5,[1]记账凭证簿!$E$1:$E$65536,LEFTB(AU$3,2))</f>
        <v>#VALUE!</v>
      </c>
      <c r="AV5" s="49" t="e">
        <f>SUMIFS([1]记账凭证簿!$M$1:$M$65536,[1]记账凭证簿!$J$1:$J$65536,$C5,[1]记账凭证簿!$E$1:$E$65536,LEFTB(AV$3,2))</f>
        <v>#VALUE!</v>
      </c>
      <c r="AW5" s="49" t="e">
        <f>IF(AS5-AT5+AU5-AV5&gt;0,AS5-AT5+AU5-AV5,0)</f>
        <v>#VALUE!</v>
      </c>
      <c r="AX5" s="49" t="e">
        <f t="shared" ref="AX5:AX68" si="10">IF(AT5-AS5+AV5-AU5&gt;0,AT5-AS5+AV5-AU5,0)</f>
        <v>#VALUE!</v>
      </c>
      <c r="AY5" s="49" t="e">
        <f>SUMIFS([1]记账凭证簿!$L$1:$L$65536,[1]记账凭证簿!$J$1:$J$65536,$C5,[1]记账凭证簿!$E$1:$E$65536,LEFTB(AY$3,2))</f>
        <v>#VALUE!</v>
      </c>
      <c r="AZ5" s="49" t="e">
        <f>SUMIFS([1]记账凭证簿!$M$1:$M$65536,[1]记账凭证簿!$J$1:$J$65536,$C5,[1]记账凭证簿!$E$1:$E$65536,LEFTB(AZ$3,2))</f>
        <v>#VALUE!</v>
      </c>
      <c r="BA5" s="49" t="e">
        <f>IF(AW5-AX5+AY5-AZ5&gt;0,AW5-AX5+AY5-AZ5,0)</f>
        <v>#VALUE!</v>
      </c>
      <c r="BB5" s="49" t="e">
        <f t="shared" ref="BB5:BB68" si="11">IF(AX5-AW5+AZ5-AY5&gt;0,AX5-AW5+AZ5-AY5,0)</f>
        <v>#VALUE!</v>
      </c>
    </row>
    <row r="6" spans="2:54" ht="14.25" customHeight="1" x14ac:dyDescent="0.2">
      <c r="B6" s="47">
        <v>1002</v>
      </c>
      <c r="C6" s="48" t="s">
        <v>145</v>
      </c>
      <c r="D6" s="48"/>
      <c r="E6" s="49">
        <v>502054</v>
      </c>
      <c r="F6" s="49"/>
      <c r="G6" s="49" t="e">
        <f>SUMIFS([1]记账凭证簿!$L$1:$L$65536,[1]记账凭证簿!$J$1:$J$65536,$C6,[1]记账凭证簿!$E$1:$E$65536,LEFTB(G$3,2))</f>
        <v>#VALUE!</v>
      </c>
      <c r="H6" s="49" t="e">
        <f>SUMIFS([1]记账凭证簿!$M$1:$M$65536,[1]记账凭证簿!$J$1:$J$65536,$C6,[1]记账凭证簿!$E$1:$E$65536,LEFTB(H$3,2))</f>
        <v>#VALUE!</v>
      </c>
      <c r="I6" s="49" t="e">
        <f t="shared" ref="I6:I68" si="12">IF(E6-F6+G6-H6&gt;0,E6-F6+G6-H6,0)</f>
        <v>#VALUE!</v>
      </c>
      <c r="J6" s="49" t="e">
        <f t="shared" ref="J6:J68" si="13">IF(F6-E6+H6-G6&gt;0,F6-E6+H6-G6,0)</f>
        <v>#VALUE!</v>
      </c>
      <c r="K6" s="49" t="e">
        <f>SUMIFS([1]记账凭证簿!$L$1:$L$65536,[1]记账凭证簿!$J$1:$J$65536,$C6,[1]记账凭证簿!$E$1:$E$65536,LEFTB(K$3,2))</f>
        <v>#VALUE!</v>
      </c>
      <c r="L6" s="49" t="e">
        <f>SUMIFS([1]记账凭证簿!$M$1:$M$65536,[1]记账凭证簿!$J$1:$J$65536,$C6,[1]记账凭证簿!$E$1:$E$65536,LEFTB(L$3,2))</f>
        <v>#VALUE!</v>
      </c>
      <c r="M6" s="49" t="e">
        <f t="shared" ref="M6:M68" si="14">IF(I6-J6+K6-L6&gt;0,I6-J6+K6-L6,0)</f>
        <v>#VALUE!</v>
      </c>
      <c r="N6" s="49" t="e">
        <f t="shared" si="1"/>
        <v>#VALUE!</v>
      </c>
      <c r="O6" s="49" t="e">
        <f>SUMIFS([1]记账凭证簿!$L$1:$L$65536,[1]记账凭证簿!$J$1:$J$65536,$C6,[1]记账凭证簿!$E$1:$E$65536,LEFTB(O$3,2))</f>
        <v>#VALUE!</v>
      </c>
      <c r="P6" s="49" t="e">
        <f>SUMIFS([1]记账凭证簿!$M$1:$M$65536,[1]记账凭证簿!$J$1:$J$65536,$C6,[1]记账凭证簿!$E$1:$E$65536,LEFTB(P$3,2))</f>
        <v>#VALUE!</v>
      </c>
      <c r="Q6" s="49" t="e">
        <f t="shared" ref="Q6:Q68" si="15">IF(M6-N6+O6-P6&gt;0,M6-N6+O6-P6,0)</f>
        <v>#VALUE!</v>
      </c>
      <c r="R6" s="49" t="e">
        <f t="shared" si="2"/>
        <v>#VALUE!</v>
      </c>
      <c r="S6" s="49" t="e">
        <f>SUMIFS([1]记账凭证簿!$L$1:$L$65536,[1]记账凭证簿!$J$1:$J$65536,$C6,[1]记账凭证簿!$E$1:$E$65536,LEFTB(S$3,2))</f>
        <v>#VALUE!</v>
      </c>
      <c r="T6" s="49" t="e">
        <f>SUMIFS([1]记账凭证簿!$M$1:$M$65536,[1]记账凭证簿!$J$1:$J$65536,$C6,[1]记账凭证簿!$E$1:$E$65536,LEFTB(T$3,2))</f>
        <v>#VALUE!</v>
      </c>
      <c r="U6" s="49" t="e">
        <f t="shared" ref="U6:U68" si="16">IF(Q6-R6+S6-T6&gt;0,Q6-R6+S6-T6,0)</f>
        <v>#VALUE!</v>
      </c>
      <c r="V6" s="49" t="e">
        <f t="shared" si="3"/>
        <v>#VALUE!</v>
      </c>
      <c r="W6" s="49" t="e">
        <f>SUMIFS([1]记账凭证簿!$L$1:$L$65536,[1]记账凭证簿!$J$1:$J$65536,$C6,[1]记账凭证簿!$E$1:$E$65536,LEFTB(W$3,2))</f>
        <v>#VALUE!</v>
      </c>
      <c r="X6" s="49" t="e">
        <f>SUMIFS([1]记账凭证簿!$M$1:$M$65536,[1]记账凭证簿!$J$1:$J$65536,$C6,[1]记账凭证簿!$E$1:$E$65536,LEFTB(X$3,2))</f>
        <v>#VALUE!</v>
      </c>
      <c r="Y6" s="49" t="e">
        <f t="shared" ref="Y6:Y68" si="17">IF(U6-V6+W6-X6&gt;0,U6-V6+W6-X6,0)</f>
        <v>#VALUE!</v>
      </c>
      <c r="Z6" s="49" t="e">
        <f t="shared" si="4"/>
        <v>#VALUE!</v>
      </c>
      <c r="AA6" s="49" t="e">
        <f>SUMIFS([1]记账凭证簿!$L$1:$L$65536,[1]记账凭证簿!$J$1:$J$65536,$C6,[1]记账凭证簿!$E$1:$E$65536,LEFTB(AA$3,2))</f>
        <v>#VALUE!</v>
      </c>
      <c r="AB6" s="49" t="e">
        <f>SUMIFS([1]记账凭证簿!$M$1:$M$65536,[1]记账凭证簿!$J$1:$J$65536,$C6,[1]记账凭证簿!$E$1:$E$65536,LEFTB(AB$3,2))</f>
        <v>#VALUE!</v>
      </c>
      <c r="AC6" s="49" t="e">
        <f t="shared" ref="AC6:AC68" si="18">IF(Y6-Z6+AA6-AB6&gt;0,Y6-Z6+AA6-AB6,0)</f>
        <v>#VALUE!</v>
      </c>
      <c r="AD6" s="49" t="e">
        <f t="shared" si="5"/>
        <v>#VALUE!</v>
      </c>
      <c r="AE6" s="49" t="e">
        <f>SUMIFS([1]记账凭证簿!$L$1:$L$65536,[1]记账凭证簿!$J$1:$J$65536,$C6,[1]记账凭证簿!$E$1:$E$65536,LEFTB(AE$3,2))</f>
        <v>#VALUE!</v>
      </c>
      <c r="AF6" s="49" t="e">
        <f>SUMIFS([1]记账凭证簿!$M$1:$M$65536,[1]记账凭证簿!$J$1:$J$65536,$C6,[1]记账凭证簿!$E$1:$E$65536,LEFTB(AF$3,2))</f>
        <v>#VALUE!</v>
      </c>
      <c r="AG6" s="49" t="e">
        <f t="shared" ref="AG6:AG68" si="19">IF(AC6-AD6+AE6-AF6&gt;0,AC6-AD6+AE6-AF6,0)</f>
        <v>#VALUE!</v>
      </c>
      <c r="AH6" s="49" t="e">
        <f t="shared" si="6"/>
        <v>#VALUE!</v>
      </c>
      <c r="AI6" s="49" t="e">
        <f>SUMIFS([1]记账凭证簿!$L$1:$L$65536,[1]记账凭证簿!$J$1:$J$65536,$C6,[1]记账凭证簿!$E$1:$E$65536,LEFTB(AI$3,2))</f>
        <v>#VALUE!</v>
      </c>
      <c r="AJ6" s="49" t="e">
        <f>SUMIFS([1]记账凭证簿!$M$1:$M$65536,[1]记账凭证簿!$J$1:$J$65536,$C6,[1]记账凭证簿!$E$1:$E$65536,LEFTB(AJ$3,2))</f>
        <v>#VALUE!</v>
      </c>
      <c r="AK6" s="49" t="e">
        <f t="shared" ref="AK6:AK68" si="20">IF(AG6-AH6+AI6-AJ6&gt;0,AG6-AH6+AI6-AJ6,0)</f>
        <v>#VALUE!</v>
      </c>
      <c r="AL6" s="49" t="e">
        <f t="shared" si="7"/>
        <v>#VALUE!</v>
      </c>
      <c r="AM6" s="49" t="e">
        <f>SUMIFS([1]记账凭证簿!$L$1:$L$65536,[1]记账凭证簿!$J$1:$J$65536,$C6,[1]记账凭证簿!$E$1:$E$65536,LEFTB(AM$3,2))</f>
        <v>#VALUE!</v>
      </c>
      <c r="AN6" s="49" t="e">
        <f>SUMIFS([1]记账凭证簿!$M$1:$M$65536,[1]记账凭证簿!$J$1:$J$65536,$C6,[1]记账凭证簿!$E$1:$E$65536,LEFTB(AN$3,2))</f>
        <v>#VALUE!</v>
      </c>
      <c r="AO6" s="49" t="e">
        <f t="shared" ref="AO6:AO68" si="21">IF(AK6-AL6+AM6-AN6&gt;0,AK6-AL6+AM6-AN6,0)</f>
        <v>#VALUE!</v>
      </c>
      <c r="AP6" s="49" t="e">
        <f t="shared" si="8"/>
        <v>#VALUE!</v>
      </c>
      <c r="AQ6" s="49" t="e">
        <f>SUMIFS([1]记账凭证簿!$L$1:$L$65536,[1]记账凭证簿!$J$1:$J$65536,$C6,[1]记账凭证簿!$E$1:$E$65536,LEFTB(AQ$3,2))</f>
        <v>#VALUE!</v>
      </c>
      <c r="AR6" s="49" t="e">
        <f>SUMIFS([1]记账凭证簿!$M$1:$M$65536,[1]记账凭证簿!$J$1:$J$65536,$C6,[1]记账凭证簿!$E$1:$E$65536,LEFTB(AR$3,2))</f>
        <v>#VALUE!</v>
      </c>
      <c r="AS6" s="49" t="e">
        <f t="shared" ref="AS6:AS68" si="22">IF(AO6-AP6+AQ6-AR6&gt;0,AO6-AP6+AQ6-AR6,0)</f>
        <v>#VALUE!</v>
      </c>
      <c r="AT6" s="49" t="e">
        <f t="shared" si="9"/>
        <v>#VALUE!</v>
      </c>
      <c r="AU6" s="49" t="e">
        <f>SUMIFS([1]记账凭证簿!$L$1:$L$65536,[1]记账凭证簿!$J$1:$J$65536,$C6,[1]记账凭证簿!$E$1:$E$65536,LEFTB(AU$3,2))</f>
        <v>#VALUE!</v>
      </c>
      <c r="AV6" s="49" t="e">
        <f>SUMIFS([1]记账凭证簿!$M$1:$M$65536,[1]记账凭证簿!$J$1:$J$65536,$C6,[1]记账凭证簿!$E$1:$E$65536,LEFTB(AV$3,2))</f>
        <v>#VALUE!</v>
      </c>
      <c r="AW6" s="49" t="e">
        <f t="shared" ref="AW6:AW68" si="23">IF(AS6-AT6+AU6-AV6&gt;0,AS6-AT6+AU6-AV6,0)</f>
        <v>#VALUE!</v>
      </c>
      <c r="AX6" s="49" t="e">
        <f t="shared" si="10"/>
        <v>#VALUE!</v>
      </c>
      <c r="AY6" s="49" t="e">
        <f>SUMIFS([1]记账凭证簿!$L$1:$L$65536,[1]记账凭证簿!$J$1:$J$65536,$C6,[1]记账凭证簿!$E$1:$E$65536,LEFTB(AY$3,2))</f>
        <v>#VALUE!</v>
      </c>
      <c r="AZ6" s="49" t="e">
        <f>SUMIFS([1]记账凭证簿!$M$1:$M$65536,[1]记账凭证簿!$J$1:$J$65536,$C6,[1]记账凭证簿!$E$1:$E$65536,LEFTB(AZ$3,2))</f>
        <v>#VALUE!</v>
      </c>
      <c r="BA6" s="49" t="e">
        <f t="shared" ref="BA6:BA68" si="24">IF(AW6-AX6+AY6-AZ6&gt;0,AW6-AX6+AY6-AZ6,0)</f>
        <v>#VALUE!</v>
      </c>
      <c r="BB6" s="49" t="e">
        <f t="shared" si="11"/>
        <v>#VALUE!</v>
      </c>
    </row>
    <row r="7" spans="2:54" ht="17.25" x14ac:dyDescent="0.2">
      <c r="B7" s="47">
        <v>1015</v>
      </c>
      <c r="C7" s="48" t="s">
        <v>148</v>
      </c>
      <c r="D7" s="48"/>
      <c r="E7" s="49">
        <v>0</v>
      </c>
      <c r="F7" s="49"/>
      <c r="G7" s="49" t="e">
        <f>SUMIFS([1]记账凭证簿!$L$1:$L$65536,[1]记账凭证簿!$J$1:$J$65536,$C7,[1]记账凭证簿!$E$1:$E$65536,LEFTB(G$3,2))</f>
        <v>#VALUE!</v>
      </c>
      <c r="H7" s="49" t="e">
        <f>SUMIFS([1]记账凭证簿!$M$1:$M$65536,[1]记账凭证簿!$J$1:$J$65536,$C7,[1]记账凭证簿!$E$1:$E$65536,LEFTB(H$3,2))</f>
        <v>#VALUE!</v>
      </c>
      <c r="I7" s="49" t="e">
        <f t="shared" si="12"/>
        <v>#VALUE!</v>
      </c>
      <c r="J7" s="49" t="e">
        <f t="shared" si="13"/>
        <v>#VALUE!</v>
      </c>
      <c r="K7" s="49" t="e">
        <f>SUMIFS([1]记账凭证簿!$L$1:$L$65536,[1]记账凭证簿!$J$1:$J$65536,$C7,[1]记账凭证簿!$E$1:$E$65536,LEFTB(K$3,2))</f>
        <v>#VALUE!</v>
      </c>
      <c r="L7" s="49" t="e">
        <f>SUMIFS([1]记账凭证簿!$M$1:$M$65536,[1]记账凭证簿!$J$1:$J$65536,$C7,[1]记账凭证簿!$E$1:$E$65536,LEFTB(L$3,2))</f>
        <v>#VALUE!</v>
      </c>
      <c r="M7" s="49" t="e">
        <f t="shared" si="14"/>
        <v>#VALUE!</v>
      </c>
      <c r="N7" s="49" t="e">
        <f t="shared" si="1"/>
        <v>#VALUE!</v>
      </c>
      <c r="O7" s="49" t="e">
        <f>SUMIFS([1]记账凭证簿!$L$1:$L$65536,[1]记账凭证簿!$J$1:$J$65536,$C7,[1]记账凭证簿!$E$1:$E$65536,LEFTB(O$3,2))</f>
        <v>#VALUE!</v>
      </c>
      <c r="P7" s="49" t="e">
        <f>SUMIFS([1]记账凭证簿!$M$1:$M$65536,[1]记账凭证簿!$J$1:$J$65536,$C7,[1]记账凭证簿!$E$1:$E$65536,LEFTB(P$3,2))</f>
        <v>#VALUE!</v>
      </c>
      <c r="Q7" s="49" t="e">
        <f t="shared" si="15"/>
        <v>#VALUE!</v>
      </c>
      <c r="R7" s="49" t="e">
        <f t="shared" si="2"/>
        <v>#VALUE!</v>
      </c>
      <c r="S7" s="49" t="e">
        <f>SUMIFS([1]记账凭证簿!$L$1:$L$65536,[1]记账凭证簿!$J$1:$J$65536,$C7,[1]记账凭证簿!$E$1:$E$65536,LEFTB(S$3,2))</f>
        <v>#VALUE!</v>
      </c>
      <c r="T7" s="49" t="e">
        <f>SUMIFS([1]记账凭证簿!$M$1:$M$65536,[1]记账凭证簿!$J$1:$J$65536,$C7,[1]记账凭证簿!$E$1:$E$65536,LEFTB(T$3,2))</f>
        <v>#VALUE!</v>
      </c>
      <c r="U7" s="49" t="e">
        <f t="shared" si="16"/>
        <v>#VALUE!</v>
      </c>
      <c r="V7" s="49" t="e">
        <f t="shared" si="3"/>
        <v>#VALUE!</v>
      </c>
      <c r="W7" s="49" t="e">
        <f>SUMIFS([1]记账凭证簿!$L$1:$L$65536,[1]记账凭证簿!$J$1:$J$65536,$C7,[1]记账凭证簿!$E$1:$E$65536,LEFTB(W$3,2))</f>
        <v>#VALUE!</v>
      </c>
      <c r="X7" s="49" t="e">
        <f>SUMIFS([1]记账凭证簿!$M$1:$M$65536,[1]记账凭证簿!$J$1:$J$65536,$C7,[1]记账凭证簿!$E$1:$E$65536,LEFTB(X$3,2))</f>
        <v>#VALUE!</v>
      </c>
      <c r="Y7" s="49" t="e">
        <f t="shared" si="17"/>
        <v>#VALUE!</v>
      </c>
      <c r="Z7" s="49" t="e">
        <f t="shared" si="4"/>
        <v>#VALUE!</v>
      </c>
      <c r="AA7" s="49" t="e">
        <f>SUMIFS([1]记账凭证簿!$L$1:$L$65536,[1]记账凭证簿!$J$1:$J$65536,$C7,[1]记账凭证簿!$E$1:$E$65536,LEFTB(AA$3,2))</f>
        <v>#VALUE!</v>
      </c>
      <c r="AB7" s="49" t="e">
        <f>SUMIFS([1]记账凭证簿!$M$1:$M$65536,[1]记账凭证簿!$J$1:$J$65536,$C7,[1]记账凭证簿!$E$1:$E$65536,LEFTB(AB$3,2))</f>
        <v>#VALUE!</v>
      </c>
      <c r="AC7" s="49" t="e">
        <f t="shared" si="18"/>
        <v>#VALUE!</v>
      </c>
      <c r="AD7" s="49" t="e">
        <f t="shared" si="5"/>
        <v>#VALUE!</v>
      </c>
      <c r="AE7" s="49" t="e">
        <f>SUMIFS([1]记账凭证簿!$L$1:$L$65536,[1]记账凭证簿!$J$1:$J$65536,$C7,[1]记账凭证簿!$E$1:$E$65536,LEFTB(AE$3,2))</f>
        <v>#VALUE!</v>
      </c>
      <c r="AF7" s="49" t="e">
        <f>SUMIFS([1]记账凭证簿!$M$1:$M$65536,[1]记账凭证簿!$J$1:$J$65536,$C7,[1]记账凭证簿!$E$1:$E$65536,LEFTB(AF$3,2))</f>
        <v>#VALUE!</v>
      </c>
      <c r="AG7" s="49" t="e">
        <f t="shared" si="19"/>
        <v>#VALUE!</v>
      </c>
      <c r="AH7" s="49" t="e">
        <f t="shared" si="6"/>
        <v>#VALUE!</v>
      </c>
      <c r="AI7" s="49" t="e">
        <f>SUMIFS([1]记账凭证簿!$L$1:$L$65536,[1]记账凭证簿!$J$1:$J$65536,$C7,[1]记账凭证簿!$E$1:$E$65536,LEFTB(AI$3,2))</f>
        <v>#VALUE!</v>
      </c>
      <c r="AJ7" s="49" t="e">
        <f>SUMIFS([1]记账凭证簿!$M$1:$M$65536,[1]记账凭证簿!$J$1:$J$65536,$C7,[1]记账凭证簿!$E$1:$E$65536,LEFTB(AJ$3,2))</f>
        <v>#VALUE!</v>
      </c>
      <c r="AK7" s="49" t="e">
        <f t="shared" si="20"/>
        <v>#VALUE!</v>
      </c>
      <c r="AL7" s="49" t="e">
        <f t="shared" si="7"/>
        <v>#VALUE!</v>
      </c>
      <c r="AM7" s="49" t="e">
        <f>SUMIFS([1]记账凭证簿!$L$1:$L$65536,[1]记账凭证簿!$J$1:$J$65536,$C7,[1]记账凭证簿!$E$1:$E$65536,LEFTB(AM$3,2))</f>
        <v>#VALUE!</v>
      </c>
      <c r="AN7" s="49" t="e">
        <f>SUMIFS([1]记账凭证簿!$M$1:$M$65536,[1]记账凭证簿!$J$1:$J$65536,$C7,[1]记账凭证簿!$E$1:$E$65536,LEFTB(AN$3,2))</f>
        <v>#VALUE!</v>
      </c>
      <c r="AO7" s="49" t="e">
        <f t="shared" si="21"/>
        <v>#VALUE!</v>
      </c>
      <c r="AP7" s="49" t="e">
        <f t="shared" si="8"/>
        <v>#VALUE!</v>
      </c>
      <c r="AQ7" s="49" t="e">
        <f>SUMIFS([1]记账凭证簿!$L$1:$L$65536,[1]记账凭证簿!$J$1:$J$65536,$C7,[1]记账凭证簿!$E$1:$E$65536,LEFTB(AQ$3,2))</f>
        <v>#VALUE!</v>
      </c>
      <c r="AR7" s="49" t="e">
        <f>SUMIFS([1]记账凭证簿!$M$1:$M$65536,[1]记账凭证簿!$J$1:$J$65536,$C7,[1]记账凭证簿!$E$1:$E$65536,LEFTB(AR$3,2))</f>
        <v>#VALUE!</v>
      </c>
      <c r="AS7" s="49" t="e">
        <f t="shared" si="22"/>
        <v>#VALUE!</v>
      </c>
      <c r="AT7" s="49" t="e">
        <f t="shared" si="9"/>
        <v>#VALUE!</v>
      </c>
      <c r="AU7" s="49" t="e">
        <f>SUMIFS([1]记账凭证簿!$L$1:$L$65536,[1]记账凭证簿!$J$1:$J$65536,$C7,[1]记账凭证簿!$E$1:$E$65536,LEFTB(AU$3,2))</f>
        <v>#VALUE!</v>
      </c>
      <c r="AV7" s="49" t="e">
        <f>SUMIFS([1]记账凭证簿!$M$1:$M$65536,[1]记账凭证簿!$J$1:$J$65536,$C7,[1]记账凭证簿!$E$1:$E$65536,LEFTB(AV$3,2))</f>
        <v>#VALUE!</v>
      </c>
      <c r="AW7" s="49" t="e">
        <f t="shared" si="23"/>
        <v>#VALUE!</v>
      </c>
      <c r="AX7" s="49" t="e">
        <f t="shared" si="10"/>
        <v>#VALUE!</v>
      </c>
      <c r="AY7" s="49" t="e">
        <f>SUMIFS([1]记账凭证簿!$L$1:$L$65536,[1]记账凭证簿!$J$1:$J$65536,$C7,[1]记账凭证簿!$E$1:$E$65536,LEFTB(AY$3,2))</f>
        <v>#VALUE!</v>
      </c>
      <c r="AZ7" s="49" t="e">
        <f>SUMIFS([1]记账凭证簿!$M$1:$M$65536,[1]记账凭证簿!$J$1:$J$65536,$C7,[1]记账凭证簿!$E$1:$E$65536,LEFTB(AZ$3,2))</f>
        <v>#VALUE!</v>
      </c>
      <c r="BA7" s="49" t="e">
        <f t="shared" si="24"/>
        <v>#VALUE!</v>
      </c>
      <c r="BB7" s="49" t="e">
        <f t="shared" si="11"/>
        <v>#VALUE!</v>
      </c>
    </row>
    <row r="8" spans="2:54" ht="17.25" x14ac:dyDescent="0.2">
      <c r="B8" s="47">
        <v>1101</v>
      </c>
      <c r="C8" s="48" t="s">
        <v>150</v>
      </c>
      <c r="D8" s="48"/>
      <c r="E8" s="49">
        <v>0</v>
      </c>
      <c r="F8" s="49"/>
      <c r="G8" s="49" t="e">
        <f>SUMIFS([1]记账凭证簿!$L$1:$L$65536,[1]记账凭证簿!$J$1:$J$65536,$C8,[1]记账凭证簿!$E$1:$E$65536,LEFTB(G$3,2))</f>
        <v>#VALUE!</v>
      </c>
      <c r="H8" s="49" t="e">
        <f>SUMIFS([1]记账凭证簿!$M$1:$M$65536,[1]记账凭证簿!$J$1:$J$65536,$C8,[1]记账凭证簿!$E$1:$E$65536,LEFTB(H$3,2))</f>
        <v>#VALUE!</v>
      </c>
      <c r="I8" s="49" t="e">
        <f t="shared" si="12"/>
        <v>#VALUE!</v>
      </c>
      <c r="J8" s="49" t="e">
        <f t="shared" si="13"/>
        <v>#VALUE!</v>
      </c>
      <c r="K8" s="49" t="e">
        <f>SUMIFS([1]记账凭证簿!$L$1:$L$65536,[1]记账凭证簿!$J$1:$J$65536,$C8,[1]记账凭证簿!$E$1:$E$65536,LEFTB(K$3,2))</f>
        <v>#VALUE!</v>
      </c>
      <c r="L8" s="49" t="e">
        <f>SUMIFS([1]记账凭证簿!$M$1:$M$65536,[1]记账凭证簿!$J$1:$J$65536,$C8,[1]记账凭证簿!$E$1:$E$65536,LEFTB(L$3,2))</f>
        <v>#VALUE!</v>
      </c>
      <c r="M8" s="49" t="e">
        <f t="shared" si="14"/>
        <v>#VALUE!</v>
      </c>
      <c r="N8" s="49" t="e">
        <f t="shared" si="1"/>
        <v>#VALUE!</v>
      </c>
      <c r="O8" s="49" t="e">
        <f>SUMIFS([1]记账凭证簿!$L$1:$L$65536,[1]记账凭证簿!$J$1:$J$65536,$C8,[1]记账凭证簿!$E$1:$E$65536,LEFTB(O$3,2))</f>
        <v>#VALUE!</v>
      </c>
      <c r="P8" s="49" t="e">
        <f>SUMIFS([1]记账凭证簿!$M$1:$M$65536,[1]记账凭证簿!$J$1:$J$65536,$C8,[1]记账凭证簿!$E$1:$E$65536,LEFTB(P$3,2))</f>
        <v>#VALUE!</v>
      </c>
      <c r="Q8" s="49" t="e">
        <f t="shared" si="15"/>
        <v>#VALUE!</v>
      </c>
      <c r="R8" s="49" t="e">
        <f t="shared" si="2"/>
        <v>#VALUE!</v>
      </c>
      <c r="S8" s="49" t="e">
        <f>SUMIFS([1]记账凭证簿!$L$1:$L$65536,[1]记账凭证簿!$J$1:$J$65536,$C8,[1]记账凭证簿!$E$1:$E$65536,LEFTB(S$3,2))</f>
        <v>#VALUE!</v>
      </c>
      <c r="T8" s="49" t="e">
        <f>SUMIFS([1]记账凭证簿!$M$1:$M$65536,[1]记账凭证簿!$J$1:$J$65536,$C8,[1]记账凭证簿!$E$1:$E$65536,LEFTB(T$3,2))</f>
        <v>#VALUE!</v>
      </c>
      <c r="U8" s="49" t="e">
        <f t="shared" si="16"/>
        <v>#VALUE!</v>
      </c>
      <c r="V8" s="49" t="e">
        <f t="shared" si="3"/>
        <v>#VALUE!</v>
      </c>
      <c r="W8" s="49" t="e">
        <f>SUMIFS([1]记账凭证簿!$L$1:$L$65536,[1]记账凭证簿!$J$1:$J$65536,$C8,[1]记账凭证簿!$E$1:$E$65536,LEFTB(W$3,2))</f>
        <v>#VALUE!</v>
      </c>
      <c r="X8" s="49" t="e">
        <f>SUMIFS([1]记账凭证簿!$M$1:$M$65536,[1]记账凭证簿!$J$1:$J$65536,$C8,[1]记账凭证簿!$E$1:$E$65536,LEFTB(X$3,2))</f>
        <v>#VALUE!</v>
      </c>
      <c r="Y8" s="49" t="e">
        <f t="shared" si="17"/>
        <v>#VALUE!</v>
      </c>
      <c r="Z8" s="49" t="e">
        <f t="shared" si="4"/>
        <v>#VALUE!</v>
      </c>
      <c r="AA8" s="49" t="e">
        <f>SUMIFS([1]记账凭证簿!$L$1:$L$65536,[1]记账凭证簿!$J$1:$J$65536,$C8,[1]记账凭证簿!$E$1:$E$65536,LEFTB(AA$3,2))</f>
        <v>#VALUE!</v>
      </c>
      <c r="AB8" s="49" t="e">
        <f>SUMIFS([1]记账凭证簿!$M$1:$M$65536,[1]记账凭证簿!$J$1:$J$65536,$C8,[1]记账凭证簿!$E$1:$E$65536,LEFTB(AB$3,2))</f>
        <v>#VALUE!</v>
      </c>
      <c r="AC8" s="49" t="e">
        <f t="shared" si="18"/>
        <v>#VALUE!</v>
      </c>
      <c r="AD8" s="49" t="e">
        <f t="shared" si="5"/>
        <v>#VALUE!</v>
      </c>
      <c r="AE8" s="49" t="e">
        <f>SUMIFS([1]记账凭证簿!$L$1:$L$65536,[1]记账凭证簿!$J$1:$J$65536,$C8,[1]记账凭证簿!$E$1:$E$65536,LEFTB(AE$3,2))</f>
        <v>#VALUE!</v>
      </c>
      <c r="AF8" s="49" t="e">
        <f>SUMIFS([1]记账凭证簿!$M$1:$M$65536,[1]记账凭证簿!$J$1:$J$65536,$C8,[1]记账凭证簿!$E$1:$E$65536,LEFTB(AF$3,2))</f>
        <v>#VALUE!</v>
      </c>
      <c r="AG8" s="49" t="e">
        <f t="shared" si="19"/>
        <v>#VALUE!</v>
      </c>
      <c r="AH8" s="49" t="e">
        <f t="shared" si="6"/>
        <v>#VALUE!</v>
      </c>
      <c r="AI8" s="49" t="e">
        <f>SUMIFS([1]记账凭证簿!$L$1:$L$65536,[1]记账凭证簿!$J$1:$J$65536,$C8,[1]记账凭证簿!$E$1:$E$65536,LEFTB(AI$3,2))</f>
        <v>#VALUE!</v>
      </c>
      <c r="AJ8" s="49" t="e">
        <f>SUMIFS([1]记账凭证簿!$M$1:$M$65536,[1]记账凭证簿!$J$1:$J$65536,$C8,[1]记账凭证簿!$E$1:$E$65536,LEFTB(AJ$3,2))</f>
        <v>#VALUE!</v>
      </c>
      <c r="AK8" s="49" t="e">
        <f t="shared" si="20"/>
        <v>#VALUE!</v>
      </c>
      <c r="AL8" s="49" t="e">
        <f t="shared" si="7"/>
        <v>#VALUE!</v>
      </c>
      <c r="AM8" s="49" t="e">
        <f>SUMIFS([1]记账凭证簿!$L$1:$L$65536,[1]记账凭证簿!$J$1:$J$65536,$C8,[1]记账凭证簿!$E$1:$E$65536,LEFTB(AM$3,2))</f>
        <v>#VALUE!</v>
      </c>
      <c r="AN8" s="49" t="e">
        <f>SUMIFS([1]记账凭证簿!$M$1:$M$65536,[1]记账凭证簿!$J$1:$J$65536,$C8,[1]记账凭证簿!$E$1:$E$65536,LEFTB(AN$3,2))</f>
        <v>#VALUE!</v>
      </c>
      <c r="AO8" s="49" t="e">
        <f t="shared" si="21"/>
        <v>#VALUE!</v>
      </c>
      <c r="AP8" s="49" t="e">
        <f t="shared" si="8"/>
        <v>#VALUE!</v>
      </c>
      <c r="AQ8" s="49" t="e">
        <f>SUMIFS([1]记账凭证簿!$L$1:$L$65536,[1]记账凭证簿!$J$1:$J$65536,$C8,[1]记账凭证簿!$E$1:$E$65536,LEFTB(AQ$3,2))</f>
        <v>#VALUE!</v>
      </c>
      <c r="AR8" s="49" t="e">
        <f>SUMIFS([1]记账凭证簿!$M$1:$M$65536,[1]记账凭证簿!$J$1:$J$65536,$C8,[1]记账凭证簿!$E$1:$E$65536,LEFTB(AR$3,2))</f>
        <v>#VALUE!</v>
      </c>
      <c r="AS8" s="49" t="e">
        <f t="shared" si="22"/>
        <v>#VALUE!</v>
      </c>
      <c r="AT8" s="49" t="e">
        <f t="shared" si="9"/>
        <v>#VALUE!</v>
      </c>
      <c r="AU8" s="49" t="e">
        <f>SUMIFS([1]记账凭证簿!$L$1:$L$65536,[1]记账凭证簿!$J$1:$J$65536,$C8,[1]记账凭证簿!$E$1:$E$65536,LEFTB(AU$3,2))</f>
        <v>#VALUE!</v>
      </c>
      <c r="AV8" s="49" t="e">
        <f>SUMIFS([1]记账凭证簿!$M$1:$M$65536,[1]记账凭证簿!$J$1:$J$65536,$C8,[1]记账凭证簿!$E$1:$E$65536,LEFTB(AV$3,2))</f>
        <v>#VALUE!</v>
      </c>
      <c r="AW8" s="49" t="e">
        <f t="shared" si="23"/>
        <v>#VALUE!</v>
      </c>
      <c r="AX8" s="49" t="e">
        <f t="shared" si="10"/>
        <v>#VALUE!</v>
      </c>
      <c r="AY8" s="49" t="e">
        <f>SUMIFS([1]记账凭证簿!$L$1:$L$65536,[1]记账凭证簿!$J$1:$J$65536,$C8,[1]记账凭证簿!$E$1:$E$65536,LEFTB(AY$3,2))</f>
        <v>#VALUE!</v>
      </c>
      <c r="AZ8" s="49" t="e">
        <f>SUMIFS([1]记账凭证簿!$M$1:$M$65536,[1]记账凭证簿!$J$1:$J$65536,$C8,[1]记账凭证簿!$E$1:$E$65536,LEFTB(AZ$3,2))</f>
        <v>#VALUE!</v>
      </c>
      <c r="BA8" s="49" t="e">
        <f t="shared" si="24"/>
        <v>#VALUE!</v>
      </c>
      <c r="BB8" s="49" t="e">
        <f t="shared" si="11"/>
        <v>#VALUE!</v>
      </c>
    </row>
    <row r="9" spans="2:54" ht="17.25" x14ac:dyDescent="0.2">
      <c r="B9" s="47">
        <v>1121</v>
      </c>
      <c r="C9" s="48" t="s">
        <v>151</v>
      </c>
      <c r="D9" s="48"/>
      <c r="E9" s="49">
        <v>0</v>
      </c>
      <c r="F9" s="49"/>
      <c r="G9" s="49" t="e">
        <f>SUMIFS([1]记账凭证簿!$L$1:$L$65536,[1]记账凭证簿!$J$1:$J$65536,$C9,[1]记账凭证簿!$E$1:$E$65536,LEFTB(G$3,2))</f>
        <v>#VALUE!</v>
      </c>
      <c r="H9" s="49" t="e">
        <f>SUMIFS([1]记账凭证簿!$M$1:$M$65536,[1]记账凭证簿!$J$1:$J$65536,$C9,[1]记账凭证簿!$E$1:$E$65536,LEFTB(H$3,2))</f>
        <v>#VALUE!</v>
      </c>
      <c r="I9" s="49" t="e">
        <f t="shared" si="12"/>
        <v>#VALUE!</v>
      </c>
      <c r="J9" s="49" t="e">
        <f t="shared" si="13"/>
        <v>#VALUE!</v>
      </c>
      <c r="K9" s="49" t="e">
        <f>SUMIFS([1]记账凭证簿!$L$1:$L$65536,[1]记账凭证簿!$J$1:$J$65536,$C9,[1]记账凭证簿!$E$1:$E$65536,LEFTB(K$3,2))</f>
        <v>#VALUE!</v>
      </c>
      <c r="L9" s="49" t="e">
        <f>SUMIFS([1]记账凭证簿!$M$1:$M$65536,[1]记账凭证簿!$J$1:$J$65536,$C9,[1]记账凭证簿!$E$1:$E$65536,LEFTB(L$3,2))</f>
        <v>#VALUE!</v>
      </c>
      <c r="M9" s="49" t="e">
        <f t="shared" si="14"/>
        <v>#VALUE!</v>
      </c>
      <c r="N9" s="49" t="e">
        <f t="shared" si="1"/>
        <v>#VALUE!</v>
      </c>
      <c r="O9" s="49" t="e">
        <f>SUMIFS([1]记账凭证簿!$L$1:$L$65536,[1]记账凭证簿!$J$1:$J$65536,$C9,[1]记账凭证簿!$E$1:$E$65536,LEFTB(O$3,2))</f>
        <v>#VALUE!</v>
      </c>
      <c r="P9" s="49" t="e">
        <f>SUMIFS([1]记账凭证簿!$M$1:$M$65536,[1]记账凭证簿!$J$1:$J$65536,$C9,[1]记账凭证簿!$E$1:$E$65536,LEFTB(P$3,2))</f>
        <v>#VALUE!</v>
      </c>
      <c r="Q9" s="49" t="e">
        <f t="shared" si="15"/>
        <v>#VALUE!</v>
      </c>
      <c r="R9" s="49" t="e">
        <f t="shared" si="2"/>
        <v>#VALUE!</v>
      </c>
      <c r="S9" s="49" t="e">
        <f>SUMIFS([1]记账凭证簿!$L$1:$L$65536,[1]记账凭证簿!$J$1:$J$65536,$C9,[1]记账凭证簿!$E$1:$E$65536,LEFTB(S$3,2))</f>
        <v>#VALUE!</v>
      </c>
      <c r="T9" s="49" t="e">
        <f>SUMIFS([1]记账凭证簿!$M$1:$M$65536,[1]记账凭证簿!$J$1:$J$65536,$C9,[1]记账凭证簿!$E$1:$E$65536,LEFTB(T$3,2))</f>
        <v>#VALUE!</v>
      </c>
      <c r="U9" s="49" t="e">
        <f t="shared" si="16"/>
        <v>#VALUE!</v>
      </c>
      <c r="V9" s="49" t="e">
        <f t="shared" si="3"/>
        <v>#VALUE!</v>
      </c>
      <c r="W9" s="49" t="e">
        <f>SUMIFS([1]记账凭证簿!$L$1:$L$65536,[1]记账凭证簿!$J$1:$J$65536,$C9,[1]记账凭证簿!$E$1:$E$65536,LEFTB(W$3,2))</f>
        <v>#VALUE!</v>
      </c>
      <c r="X9" s="49" t="e">
        <f>SUMIFS([1]记账凭证簿!$M$1:$M$65536,[1]记账凭证簿!$J$1:$J$65536,$C9,[1]记账凭证簿!$E$1:$E$65536,LEFTB(X$3,2))</f>
        <v>#VALUE!</v>
      </c>
      <c r="Y9" s="49" t="e">
        <f t="shared" si="17"/>
        <v>#VALUE!</v>
      </c>
      <c r="Z9" s="49" t="e">
        <f t="shared" si="4"/>
        <v>#VALUE!</v>
      </c>
      <c r="AA9" s="49" t="e">
        <f>SUMIFS([1]记账凭证簿!$L$1:$L$65536,[1]记账凭证簿!$J$1:$J$65536,$C9,[1]记账凭证簿!$E$1:$E$65536,LEFTB(AA$3,2))</f>
        <v>#VALUE!</v>
      </c>
      <c r="AB9" s="49" t="e">
        <f>SUMIFS([1]记账凭证簿!$M$1:$M$65536,[1]记账凭证簿!$J$1:$J$65536,$C9,[1]记账凭证簿!$E$1:$E$65536,LEFTB(AB$3,2))</f>
        <v>#VALUE!</v>
      </c>
      <c r="AC9" s="49" t="e">
        <f t="shared" si="18"/>
        <v>#VALUE!</v>
      </c>
      <c r="AD9" s="49" t="e">
        <f t="shared" si="5"/>
        <v>#VALUE!</v>
      </c>
      <c r="AE9" s="49" t="e">
        <f>SUMIFS([1]记账凭证簿!$L$1:$L$65536,[1]记账凭证簿!$J$1:$J$65536,$C9,[1]记账凭证簿!$E$1:$E$65536,LEFTB(AE$3,2))</f>
        <v>#VALUE!</v>
      </c>
      <c r="AF9" s="49" t="e">
        <f>SUMIFS([1]记账凭证簿!$M$1:$M$65536,[1]记账凭证簿!$J$1:$J$65536,$C9,[1]记账凭证簿!$E$1:$E$65536,LEFTB(AF$3,2))</f>
        <v>#VALUE!</v>
      </c>
      <c r="AG9" s="49" t="e">
        <f t="shared" si="19"/>
        <v>#VALUE!</v>
      </c>
      <c r="AH9" s="49" t="e">
        <f t="shared" si="6"/>
        <v>#VALUE!</v>
      </c>
      <c r="AI9" s="49" t="e">
        <f>SUMIFS([1]记账凭证簿!$L$1:$L$65536,[1]记账凭证簿!$J$1:$J$65536,$C9,[1]记账凭证簿!$E$1:$E$65536,LEFTB(AI$3,2))</f>
        <v>#VALUE!</v>
      </c>
      <c r="AJ9" s="49" t="e">
        <f>SUMIFS([1]记账凭证簿!$M$1:$M$65536,[1]记账凭证簿!$J$1:$J$65536,$C9,[1]记账凭证簿!$E$1:$E$65536,LEFTB(AJ$3,2))</f>
        <v>#VALUE!</v>
      </c>
      <c r="AK9" s="49" t="e">
        <f t="shared" si="20"/>
        <v>#VALUE!</v>
      </c>
      <c r="AL9" s="49" t="e">
        <f t="shared" si="7"/>
        <v>#VALUE!</v>
      </c>
      <c r="AM9" s="49" t="e">
        <f>SUMIFS([1]记账凭证簿!$L$1:$L$65536,[1]记账凭证簿!$J$1:$J$65536,$C9,[1]记账凭证簿!$E$1:$E$65536,LEFTB(AM$3,2))</f>
        <v>#VALUE!</v>
      </c>
      <c r="AN9" s="49" t="e">
        <f>SUMIFS([1]记账凭证簿!$M$1:$M$65536,[1]记账凭证簿!$J$1:$J$65536,$C9,[1]记账凭证簿!$E$1:$E$65536,LEFTB(AN$3,2))</f>
        <v>#VALUE!</v>
      </c>
      <c r="AO9" s="49" t="e">
        <f t="shared" si="21"/>
        <v>#VALUE!</v>
      </c>
      <c r="AP9" s="49" t="e">
        <f t="shared" si="8"/>
        <v>#VALUE!</v>
      </c>
      <c r="AQ9" s="49" t="e">
        <f>SUMIFS([1]记账凭证簿!$L$1:$L$65536,[1]记账凭证簿!$J$1:$J$65536,$C9,[1]记账凭证簿!$E$1:$E$65536,LEFTB(AQ$3,2))</f>
        <v>#VALUE!</v>
      </c>
      <c r="AR9" s="49" t="e">
        <f>SUMIFS([1]记账凭证簿!$M$1:$M$65536,[1]记账凭证簿!$J$1:$J$65536,$C9,[1]记账凭证簿!$E$1:$E$65536,LEFTB(AR$3,2))</f>
        <v>#VALUE!</v>
      </c>
      <c r="AS9" s="49" t="e">
        <f t="shared" si="22"/>
        <v>#VALUE!</v>
      </c>
      <c r="AT9" s="49" t="e">
        <f t="shared" si="9"/>
        <v>#VALUE!</v>
      </c>
      <c r="AU9" s="49" t="e">
        <f>SUMIFS([1]记账凭证簿!$L$1:$L$65536,[1]记账凭证簿!$J$1:$J$65536,$C9,[1]记账凭证簿!$E$1:$E$65536,LEFTB(AU$3,2))</f>
        <v>#VALUE!</v>
      </c>
      <c r="AV9" s="49" t="e">
        <f>SUMIFS([1]记账凭证簿!$M$1:$M$65536,[1]记账凭证簿!$J$1:$J$65536,$C9,[1]记账凭证簿!$E$1:$E$65536,LEFTB(AV$3,2))</f>
        <v>#VALUE!</v>
      </c>
      <c r="AW9" s="49" t="e">
        <f t="shared" si="23"/>
        <v>#VALUE!</v>
      </c>
      <c r="AX9" s="49" t="e">
        <f t="shared" si="10"/>
        <v>#VALUE!</v>
      </c>
      <c r="AY9" s="49" t="e">
        <f>SUMIFS([1]记账凭证簿!$L$1:$L$65536,[1]记账凭证簿!$J$1:$J$65536,$C9,[1]记账凭证簿!$E$1:$E$65536,LEFTB(AY$3,2))</f>
        <v>#VALUE!</v>
      </c>
      <c r="AZ9" s="49" t="e">
        <f>SUMIFS([1]记账凭证簿!$M$1:$M$65536,[1]记账凭证簿!$J$1:$J$65536,$C9,[1]记账凭证簿!$E$1:$E$65536,LEFTB(AZ$3,2))</f>
        <v>#VALUE!</v>
      </c>
      <c r="BA9" s="49" t="e">
        <f t="shared" si="24"/>
        <v>#VALUE!</v>
      </c>
      <c r="BB9" s="49" t="e">
        <f t="shared" si="11"/>
        <v>#VALUE!</v>
      </c>
    </row>
    <row r="10" spans="2:54" ht="17.25" x14ac:dyDescent="0.2">
      <c r="B10" s="47">
        <v>1122</v>
      </c>
      <c r="C10" s="48" t="s">
        <v>152</v>
      </c>
      <c r="D10" s="48"/>
      <c r="E10" s="49">
        <v>651355</v>
      </c>
      <c r="F10" s="49"/>
      <c r="G10" s="49" t="e">
        <f>SUMIFS([1]记账凭证簿!$L$1:$L$65536,[1]记账凭证簿!$J$1:$J$65536,$C10,[1]记账凭证簿!$E$1:$E$65536,LEFTB(G$3,2))</f>
        <v>#VALUE!</v>
      </c>
      <c r="H10" s="49" t="e">
        <f>SUMIFS([1]记账凭证簿!$M$1:$M$65536,[1]记账凭证簿!$J$1:$J$65536,$C10,[1]记账凭证簿!$E$1:$E$65536,LEFTB(H$3,2))</f>
        <v>#VALUE!</v>
      </c>
      <c r="I10" s="49" t="e">
        <f t="shared" si="12"/>
        <v>#VALUE!</v>
      </c>
      <c r="J10" s="49" t="e">
        <f t="shared" si="13"/>
        <v>#VALUE!</v>
      </c>
      <c r="K10" s="49" t="e">
        <f>SUMIFS([1]记账凭证簿!$L$1:$L$65536,[1]记账凭证簿!$J$1:$J$65536,$C10,[1]记账凭证簿!$E$1:$E$65536,LEFTB(K$3,2))</f>
        <v>#VALUE!</v>
      </c>
      <c r="L10" s="49" t="e">
        <f>SUMIFS([1]记账凭证簿!$M$1:$M$65536,[1]记账凭证簿!$J$1:$J$65536,$C10,[1]记账凭证簿!$E$1:$E$65536,LEFTB(L$3,2))</f>
        <v>#VALUE!</v>
      </c>
      <c r="M10" s="49" t="e">
        <f t="shared" si="14"/>
        <v>#VALUE!</v>
      </c>
      <c r="N10" s="49" t="e">
        <f t="shared" si="1"/>
        <v>#VALUE!</v>
      </c>
      <c r="O10" s="49" t="e">
        <f>SUMIFS([1]记账凭证簿!$L$1:$L$65536,[1]记账凭证簿!$J$1:$J$65536,$C10,[1]记账凭证簿!$E$1:$E$65536,LEFTB(O$3,2))</f>
        <v>#VALUE!</v>
      </c>
      <c r="P10" s="49" t="e">
        <f>SUMIFS([1]记账凭证簿!$M$1:$M$65536,[1]记账凭证簿!$J$1:$J$65536,$C10,[1]记账凭证簿!$E$1:$E$65536,LEFTB(P$3,2))</f>
        <v>#VALUE!</v>
      </c>
      <c r="Q10" s="49" t="e">
        <f t="shared" si="15"/>
        <v>#VALUE!</v>
      </c>
      <c r="R10" s="49" t="e">
        <f t="shared" si="2"/>
        <v>#VALUE!</v>
      </c>
      <c r="S10" s="49" t="e">
        <f>SUMIFS([1]记账凭证簿!$L$1:$L$65536,[1]记账凭证簿!$J$1:$J$65536,$C10,[1]记账凭证簿!$E$1:$E$65536,LEFTB(S$3,2))</f>
        <v>#VALUE!</v>
      </c>
      <c r="T10" s="49" t="e">
        <f>SUMIFS([1]记账凭证簿!$M$1:$M$65536,[1]记账凭证簿!$J$1:$J$65536,$C10,[1]记账凭证簿!$E$1:$E$65536,LEFTB(T$3,2))</f>
        <v>#VALUE!</v>
      </c>
      <c r="U10" s="49" t="e">
        <f t="shared" si="16"/>
        <v>#VALUE!</v>
      </c>
      <c r="V10" s="49" t="e">
        <f t="shared" si="3"/>
        <v>#VALUE!</v>
      </c>
      <c r="W10" s="49" t="e">
        <f>SUMIFS([1]记账凭证簿!$L$1:$L$65536,[1]记账凭证簿!$J$1:$J$65536,$C10,[1]记账凭证簿!$E$1:$E$65536,LEFTB(W$3,2))</f>
        <v>#VALUE!</v>
      </c>
      <c r="X10" s="49" t="e">
        <f>SUMIFS([1]记账凭证簿!$M$1:$M$65536,[1]记账凭证簿!$J$1:$J$65536,$C10,[1]记账凭证簿!$E$1:$E$65536,LEFTB(X$3,2))</f>
        <v>#VALUE!</v>
      </c>
      <c r="Y10" s="49" t="e">
        <f t="shared" si="17"/>
        <v>#VALUE!</v>
      </c>
      <c r="Z10" s="49" t="e">
        <f t="shared" si="4"/>
        <v>#VALUE!</v>
      </c>
      <c r="AA10" s="49" t="e">
        <f>SUMIFS([1]记账凭证簿!$L$1:$L$65536,[1]记账凭证簿!$J$1:$J$65536,$C10,[1]记账凭证簿!$E$1:$E$65536,LEFTB(AA$3,2))</f>
        <v>#VALUE!</v>
      </c>
      <c r="AB10" s="49" t="e">
        <f>SUMIFS([1]记账凭证簿!$M$1:$M$65536,[1]记账凭证簿!$J$1:$J$65536,$C10,[1]记账凭证簿!$E$1:$E$65536,LEFTB(AB$3,2))</f>
        <v>#VALUE!</v>
      </c>
      <c r="AC10" s="49" t="e">
        <f t="shared" si="18"/>
        <v>#VALUE!</v>
      </c>
      <c r="AD10" s="49" t="e">
        <f t="shared" si="5"/>
        <v>#VALUE!</v>
      </c>
      <c r="AE10" s="49" t="e">
        <f>SUMIFS([1]记账凭证簿!$L$1:$L$65536,[1]记账凭证簿!$J$1:$J$65536,$C10,[1]记账凭证簿!$E$1:$E$65536,LEFTB(AE$3,2))</f>
        <v>#VALUE!</v>
      </c>
      <c r="AF10" s="49" t="e">
        <f>SUMIFS([1]记账凭证簿!$M$1:$M$65536,[1]记账凭证簿!$J$1:$J$65536,$C10,[1]记账凭证簿!$E$1:$E$65536,LEFTB(AF$3,2))</f>
        <v>#VALUE!</v>
      </c>
      <c r="AG10" s="49" t="e">
        <f t="shared" si="19"/>
        <v>#VALUE!</v>
      </c>
      <c r="AH10" s="49" t="e">
        <f t="shared" si="6"/>
        <v>#VALUE!</v>
      </c>
      <c r="AI10" s="49" t="e">
        <f>SUMIFS([1]记账凭证簿!$L$1:$L$65536,[1]记账凭证簿!$J$1:$J$65536,$C10,[1]记账凭证簿!$E$1:$E$65536,LEFTB(AI$3,2))</f>
        <v>#VALUE!</v>
      </c>
      <c r="AJ10" s="49" t="e">
        <f>SUMIFS([1]记账凭证簿!$M$1:$M$65536,[1]记账凭证簿!$J$1:$J$65536,$C10,[1]记账凭证簿!$E$1:$E$65536,LEFTB(AJ$3,2))</f>
        <v>#VALUE!</v>
      </c>
      <c r="AK10" s="49" t="e">
        <f t="shared" si="20"/>
        <v>#VALUE!</v>
      </c>
      <c r="AL10" s="49" t="e">
        <f t="shared" si="7"/>
        <v>#VALUE!</v>
      </c>
      <c r="AM10" s="49" t="e">
        <f>SUMIFS([1]记账凭证簿!$L$1:$L$65536,[1]记账凭证簿!$J$1:$J$65536,$C10,[1]记账凭证簿!$E$1:$E$65536,LEFTB(AM$3,2))</f>
        <v>#VALUE!</v>
      </c>
      <c r="AN10" s="49" t="e">
        <f>SUMIFS([1]记账凭证簿!$M$1:$M$65536,[1]记账凭证簿!$J$1:$J$65536,$C10,[1]记账凭证簿!$E$1:$E$65536,LEFTB(AN$3,2))</f>
        <v>#VALUE!</v>
      </c>
      <c r="AO10" s="49" t="e">
        <f t="shared" si="21"/>
        <v>#VALUE!</v>
      </c>
      <c r="AP10" s="49" t="e">
        <f t="shared" si="8"/>
        <v>#VALUE!</v>
      </c>
      <c r="AQ10" s="49" t="e">
        <f>SUMIFS([1]记账凭证簿!$L$1:$L$65536,[1]记账凭证簿!$J$1:$J$65536,$C10,[1]记账凭证簿!$E$1:$E$65536,LEFTB(AQ$3,2))</f>
        <v>#VALUE!</v>
      </c>
      <c r="AR10" s="49" t="e">
        <f>SUMIFS([1]记账凭证簿!$M$1:$M$65536,[1]记账凭证簿!$J$1:$J$65536,$C10,[1]记账凭证簿!$E$1:$E$65536,LEFTB(AR$3,2))</f>
        <v>#VALUE!</v>
      </c>
      <c r="AS10" s="49" t="e">
        <f t="shared" si="22"/>
        <v>#VALUE!</v>
      </c>
      <c r="AT10" s="49" t="e">
        <f t="shared" si="9"/>
        <v>#VALUE!</v>
      </c>
      <c r="AU10" s="49" t="e">
        <f>SUMIFS([1]记账凭证簿!$L$1:$L$65536,[1]记账凭证簿!$J$1:$J$65536,$C10,[1]记账凭证簿!$E$1:$E$65536,LEFTB(AU$3,2))</f>
        <v>#VALUE!</v>
      </c>
      <c r="AV10" s="49" t="e">
        <f>SUMIFS([1]记账凭证簿!$M$1:$M$65536,[1]记账凭证簿!$J$1:$J$65536,$C10,[1]记账凭证簿!$E$1:$E$65536,LEFTB(AV$3,2))</f>
        <v>#VALUE!</v>
      </c>
      <c r="AW10" s="49" t="e">
        <f t="shared" si="23"/>
        <v>#VALUE!</v>
      </c>
      <c r="AX10" s="49" t="e">
        <f t="shared" si="10"/>
        <v>#VALUE!</v>
      </c>
      <c r="AY10" s="49" t="e">
        <f>SUMIFS([1]记账凭证簿!$L$1:$L$65536,[1]记账凭证簿!$J$1:$J$65536,$C10,[1]记账凭证簿!$E$1:$E$65536,LEFTB(AY$3,2))</f>
        <v>#VALUE!</v>
      </c>
      <c r="AZ10" s="49" t="e">
        <f>SUMIFS([1]记账凭证簿!$M$1:$M$65536,[1]记账凭证簿!$J$1:$J$65536,$C10,[1]记账凭证簿!$E$1:$E$65536,LEFTB(AZ$3,2))</f>
        <v>#VALUE!</v>
      </c>
      <c r="BA10" s="49" t="e">
        <f t="shared" si="24"/>
        <v>#VALUE!</v>
      </c>
      <c r="BB10" s="49" t="e">
        <f t="shared" si="11"/>
        <v>#VALUE!</v>
      </c>
    </row>
    <row r="11" spans="2:54" ht="17.25" x14ac:dyDescent="0.2">
      <c r="B11" s="47">
        <v>1123</v>
      </c>
      <c r="C11" s="48" t="s">
        <v>155</v>
      </c>
      <c r="D11" s="48"/>
      <c r="E11" s="49"/>
      <c r="F11" s="49"/>
      <c r="G11" s="49" t="e">
        <f>SUMIFS([1]记账凭证簿!$L$1:$L$65536,[1]记账凭证簿!$J$1:$J$65536,$C11,[1]记账凭证簿!$E$1:$E$65536,LEFTB(G$3,2))</f>
        <v>#VALUE!</v>
      </c>
      <c r="H11" s="49" t="e">
        <f>SUMIFS([1]记账凭证簿!$M$1:$M$65536,[1]记账凭证簿!$J$1:$J$65536,$C11,[1]记账凭证簿!$E$1:$E$65536,LEFTB(H$3,2))</f>
        <v>#VALUE!</v>
      </c>
      <c r="I11" s="49" t="e">
        <f t="shared" si="12"/>
        <v>#VALUE!</v>
      </c>
      <c r="J11" s="49" t="e">
        <f t="shared" si="13"/>
        <v>#VALUE!</v>
      </c>
      <c r="K11" s="49" t="e">
        <f>SUMIFS([1]记账凭证簿!$L$1:$L$65536,[1]记账凭证簿!$J$1:$J$65536,$C11,[1]记账凭证簿!$E$1:$E$65536,LEFTB(K$3,2))</f>
        <v>#VALUE!</v>
      </c>
      <c r="L11" s="49" t="e">
        <f>SUMIFS([1]记账凭证簿!$M$1:$M$65536,[1]记账凭证簿!$J$1:$J$65536,$C11,[1]记账凭证簿!$E$1:$E$65536,LEFTB(L$3,2))</f>
        <v>#VALUE!</v>
      </c>
      <c r="M11" s="49" t="e">
        <f t="shared" si="14"/>
        <v>#VALUE!</v>
      </c>
      <c r="N11" s="49" t="e">
        <f t="shared" si="1"/>
        <v>#VALUE!</v>
      </c>
      <c r="O11" s="49" t="e">
        <f>SUMIFS([1]记账凭证簿!$L$1:$L$65536,[1]记账凭证簿!$J$1:$J$65536,$C11,[1]记账凭证簿!$E$1:$E$65536,LEFTB(O$3,2))</f>
        <v>#VALUE!</v>
      </c>
      <c r="P11" s="49" t="e">
        <f>SUMIFS([1]记账凭证簿!$M$1:$M$65536,[1]记账凭证簿!$J$1:$J$65536,$C11,[1]记账凭证簿!$E$1:$E$65536,LEFTB(P$3,2))</f>
        <v>#VALUE!</v>
      </c>
      <c r="Q11" s="49" t="e">
        <f t="shared" si="15"/>
        <v>#VALUE!</v>
      </c>
      <c r="R11" s="49" t="e">
        <f t="shared" si="2"/>
        <v>#VALUE!</v>
      </c>
      <c r="S11" s="49" t="e">
        <f>SUMIFS([1]记账凭证簿!$L$1:$L$65536,[1]记账凭证簿!$J$1:$J$65536,$C11,[1]记账凭证簿!$E$1:$E$65536,LEFTB(S$3,2))</f>
        <v>#VALUE!</v>
      </c>
      <c r="T11" s="49" t="e">
        <f>SUMIFS([1]记账凭证簿!$M$1:$M$65536,[1]记账凭证簿!$J$1:$J$65536,$C11,[1]记账凭证簿!$E$1:$E$65536,LEFTB(T$3,2))</f>
        <v>#VALUE!</v>
      </c>
      <c r="U11" s="49" t="e">
        <f t="shared" si="16"/>
        <v>#VALUE!</v>
      </c>
      <c r="V11" s="49" t="e">
        <f t="shared" si="3"/>
        <v>#VALUE!</v>
      </c>
      <c r="W11" s="49" t="e">
        <f>SUMIFS([1]记账凭证簿!$L$1:$L$65536,[1]记账凭证簿!$J$1:$J$65536,$C11,[1]记账凭证簿!$E$1:$E$65536,LEFTB(W$3,2))</f>
        <v>#VALUE!</v>
      </c>
      <c r="X11" s="49" t="e">
        <f>SUMIFS([1]记账凭证簿!$M$1:$M$65536,[1]记账凭证簿!$J$1:$J$65536,$C11,[1]记账凭证簿!$E$1:$E$65536,LEFTB(X$3,2))</f>
        <v>#VALUE!</v>
      </c>
      <c r="Y11" s="49" t="e">
        <f t="shared" si="17"/>
        <v>#VALUE!</v>
      </c>
      <c r="Z11" s="49" t="e">
        <f t="shared" si="4"/>
        <v>#VALUE!</v>
      </c>
      <c r="AA11" s="49" t="e">
        <f>SUMIFS([1]记账凭证簿!$L$1:$L$65536,[1]记账凭证簿!$J$1:$J$65536,$C11,[1]记账凭证簿!$E$1:$E$65536,LEFTB(AA$3,2))</f>
        <v>#VALUE!</v>
      </c>
      <c r="AB11" s="49" t="e">
        <f>SUMIFS([1]记账凭证簿!$M$1:$M$65536,[1]记账凭证簿!$J$1:$J$65536,$C11,[1]记账凭证簿!$E$1:$E$65536,LEFTB(AB$3,2))</f>
        <v>#VALUE!</v>
      </c>
      <c r="AC11" s="49" t="e">
        <f t="shared" si="18"/>
        <v>#VALUE!</v>
      </c>
      <c r="AD11" s="49" t="e">
        <f t="shared" si="5"/>
        <v>#VALUE!</v>
      </c>
      <c r="AE11" s="49" t="e">
        <f>SUMIFS([1]记账凭证簿!$L$1:$L$65536,[1]记账凭证簿!$J$1:$J$65536,$C11,[1]记账凭证簿!$E$1:$E$65536,LEFTB(AE$3,2))</f>
        <v>#VALUE!</v>
      </c>
      <c r="AF11" s="49" t="e">
        <f>SUMIFS([1]记账凭证簿!$M$1:$M$65536,[1]记账凭证簿!$J$1:$J$65536,$C11,[1]记账凭证簿!$E$1:$E$65536,LEFTB(AF$3,2))</f>
        <v>#VALUE!</v>
      </c>
      <c r="AG11" s="49" t="e">
        <f t="shared" si="19"/>
        <v>#VALUE!</v>
      </c>
      <c r="AH11" s="49" t="e">
        <f t="shared" si="6"/>
        <v>#VALUE!</v>
      </c>
      <c r="AI11" s="49" t="e">
        <f>SUMIFS([1]记账凭证簿!$L$1:$L$65536,[1]记账凭证簿!$J$1:$J$65536,$C11,[1]记账凭证簿!$E$1:$E$65536,LEFTB(AI$3,2))</f>
        <v>#VALUE!</v>
      </c>
      <c r="AJ11" s="49" t="e">
        <f>SUMIFS([1]记账凭证簿!$M$1:$M$65536,[1]记账凭证簿!$J$1:$J$65536,$C11,[1]记账凭证簿!$E$1:$E$65536,LEFTB(AJ$3,2))</f>
        <v>#VALUE!</v>
      </c>
      <c r="AK11" s="49" t="e">
        <f t="shared" si="20"/>
        <v>#VALUE!</v>
      </c>
      <c r="AL11" s="49" t="e">
        <f t="shared" si="7"/>
        <v>#VALUE!</v>
      </c>
      <c r="AM11" s="49" t="e">
        <f>SUMIFS([1]记账凭证簿!$L$1:$L$65536,[1]记账凭证簿!$J$1:$J$65536,$C11,[1]记账凭证簿!$E$1:$E$65536,LEFTB(AM$3,2))</f>
        <v>#VALUE!</v>
      </c>
      <c r="AN11" s="49" t="e">
        <f>SUMIFS([1]记账凭证簿!$M$1:$M$65536,[1]记账凭证簿!$J$1:$J$65536,$C11,[1]记账凭证簿!$E$1:$E$65536,LEFTB(AN$3,2))</f>
        <v>#VALUE!</v>
      </c>
      <c r="AO11" s="49" t="e">
        <f t="shared" si="21"/>
        <v>#VALUE!</v>
      </c>
      <c r="AP11" s="49" t="e">
        <f t="shared" si="8"/>
        <v>#VALUE!</v>
      </c>
      <c r="AQ11" s="49" t="e">
        <f>SUMIFS([1]记账凭证簿!$L$1:$L$65536,[1]记账凭证簿!$J$1:$J$65536,$C11,[1]记账凭证簿!$E$1:$E$65536,LEFTB(AQ$3,2))</f>
        <v>#VALUE!</v>
      </c>
      <c r="AR11" s="49" t="e">
        <f>SUMIFS([1]记账凭证簿!$M$1:$M$65536,[1]记账凭证簿!$J$1:$J$65536,$C11,[1]记账凭证簿!$E$1:$E$65536,LEFTB(AR$3,2))</f>
        <v>#VALUE!</v>
      </c>
      <c r="AS11" s="49" t="e">
        <f t="shared" si="22"/>
        <v>#VALUE!</v>
      </c>
      <c r="AT11" s="49" t="e">
        <f t="shared" si="9"/>
        <v>#VALUE!</v>
      </c>
      <c r="AU11" s="49" t="e">
        <f>SUMIFS([1]记账凭证簿!$L$1:$L$65536,[1]记账凭证簿!$J$1:$J$65536,$C11,[1]记账凭证簿!$E$1:$E$65536,LEFTB(AU$3,2))</f>
        <v>#VALUE!</v>
      </c>
      <c r="AV11" s="49" t="e">
        <f>SUMIFS([1]记账凭证簿!$M$1:$M$65536,[1]记账凭证簿!$J$1:$J$65536,$C11,[1]记账凭证簿!$E$1:$E$65536,LEFTB(AV$3,2))</f>
        <v>#VALUE!</v>
      </c>
      <c r="AW11" s="49" t="e">
        <f t="shared" si="23"/>
        <v>#VALUE!</v>
      </c>
      <c r="AX11" s="49" t="e">
        <f t="shared" si="10"/>
        <v>#VALUE!</v>
      </c>
      <c r="AY11" s="49" t="e">
        <f>SUMIFS([1]记账凭证簿!$L$1:$L$65536,[1]记账凭证簿!$J$1:$J$65536,$C11,[1]记账凭证簿!$E$1:$E$65536,LEFTB(AY$3,2))</f>
        <v>#VALUE!</v>
      </c>
      <c r="AZ11" s="49" t="e">
        <f>SUMIFS([1]记账凭证簿!$M$1:$M$65536,[1]记账凭证簿!$J$1:$J$65536,$C11,[1]记账凭证簿!$E$1:$E$65536,LEFTB(AZ$3,2))</f>
        <v>#VALUE!</v>
      </c>
      <c r="BA11" s="49" t="e">
        <f t="shared" si="24"/>
        <v>#VALUE!</v>
      </c>
      <c r="BB11" s="49" t="e">
        <f t="shared" si="11"/>
        <v>#VALUE!</v>
      </c>
    </row>
    <row r="12" spans="2:54" ht="17.25" x14ac:dyDescent="0.2">
      <c r="B12" s="47">
        <v>1131</v>
      </c>
      <c r="C12" s="48" t="s">
        <v>156</v>
      </c>
      <c r="D12" s="48"/>
      <c r="E12" s="49">
        <v>0</v>
      </c>
      <c r="F12" s="49"/>
      <c r="G12" s="49" t="e">
        <f>SUMIFS([1]记账凭证簿!$L$1:$L$65536,[1]记账凭证簿!$J$1:$J$65536,$C12,[1]记账凭证簿!$E$1:$E$65536,LEFTB(G$3,2))</f>
        <v>#VALUE!</v>
      </c>
      <c r="H12" s="49" t="e">
        <f>SUMIFS([1]记账凭证簿!$M$1:$M$65536,[1]记账凭证簿!$J$1:$J$65536,$C12,[1]记账凭证簿!$E$1:$E$65536,LEFTB(H$3,2))</f>
        <v>#VALUE!</v>
      </c>
      <c r="I12" s="49" t="e">
        <f t="shared" si="12"/>
        <v>#VALUE!</v>
      </c>
      <c r="J12" s="49" t="e">
        <f t="shared" si="13"/>
        <v>#VALUE!</v>
      </c>
      <c r="K12" s="49" t="e">
        <f>SUMIFS([1]记账凭证簿!$L$1:$L$65536,[1]记账凭证簿!$J$1:$J$65536,$C12,[1]记账凭证簿!$E$1:$E$65536,LEFTB(K$3,2))</f>
        <v>#VALUE!</v>
      </c>
      <c r="L12" s="49" t="e">
        <f>SUMIFS([1]记账凭证簿!$M$1:$M$65536,[1]记账凭证簿!$J$1:$J$65536,$C12,[1]记账凭证簿!$E$1:$E$65536,LEFTB(L$3,2))</f>
        <v>#VALUE!</v>
      </c>
      <c r="M12" s="49" t="e">
        <f t="shared" si="14"/>
        <v>#VALUE!</v>
      </c>
      <c r="N12" s="49" t="e">
        <f t="shared" si="1"/>
        <v>#VALUE!</v>
      </c>
      <c r="O12" s="49" t="e">
        <f>SUMIFS([1]记账凭证簿!$L$1:$L$65536,[1]记账凭证簿!$J$1:$J$65536,$C12,[1]记账凭证簿!$E$1:$E$65536,LEFTB(O$3,2))</f>
        <v>#VALUE!</v>
      </c>
      <c r="P12" s="49" t="e">
        <f>SUMIFS([1]记账凭证簿!$M$1:$M$65536,[1]记账凭证簿!$J$1:$J$65536,$C12,[1]记账凭证簿!$E$1:$E$65536,LEFTB(P$3,2))</f>
        <v>#VALUE!</v>
      </c>
      <c r="Q12" s="49" t="e">
        <f t="shared" si="15"/>
        <v>#VALUE!</v>
      </c>
      <c r="R12" s="49" t="e">
        <f t="shared" si="2"/>
        <v>#VALUE!</v>
      </c>
      <c r="S12" s="49" t="e">
        <f>SUMIFS([1]记账凭证簿!$L$1:$L$65536,[1]记账凭证簿!$J$1:$J$65536,$C12,[1]记账凭证簿!$E$1:$E$65536,LEFTB(S$3,2))</f>
        <v>#VALUE!</v>
      </c>
      <c r="T12" s="49" t="e">
        <f>SUMIFS([1]记账凭证簿!$M$1:$M$65536,[1]记账凭证簿!$J$1:$J$65536,$C12,[1]记账凭证簿!$E$1:$E$65536,LEFTB(T$3,2))</f>
        <v>#VALUE!</v>
      </c>
      <c r="U12" s="49" t="e">
        <f t="shared" si="16"/>
        <v>#VALUE!</v>
      </c>
      <c r="V12" s="49" t="e">
        <f t="shared" si="3"/>
        <v>#VALUE!</v>
      </c>
      <c r="W12" s="49" t="e">
        <f>SUMIFS([1]记账凭证簿!$L$1:$L$65536,[1]记账凭证簿!$J$1:$J$65536,$C12,[1]记账凭证簿!$E$1:$E$65536,LEFTB(W$3,2))</f>
        <v>#VALUE!</v>
      </c>
      <c r="X12" s="49" t="e">
        <f>SUMIFS([1]记账凭证簿!$M$1:$M$65536,[1]记账凭证簿!$J$1:$J$65536,$C12,[1]记账凭证簿!$E$1:$E$65536,LEFTB(X$3,2))</f>
        <v>#VALUE!</v>
      </c>
      <c r="Y12" s="49" t="e">
        <f t="shared" si="17"/>
        <v>#VALUE!</v>
      </c>
      <c r="Z12" s="49" t="e">
        <f t="shared" si="4"/>
        <v>#VALUE!</v>
      </c>
      <c r="AA12" s="49" t="e">
        <f>SUMIFS([1]记账凭证簿!$L$1:$L$65536,[1]记账凭证簿!$J$1:$J$65536,$C12,[1]记账凭证簿!$E$1:$E$65536,LEFTB(AA$3,2))</f>
        <v>#VALUE!</v>
      </c>
      <c r="AB12" s="49" t="e">
        <f>SUMIFS([1]记账凭证簿!$M$1:$M$65536,[1]记账凭证簿!$J$1:$J$65536,$C12,[1]记账凭证簿!$E$1:$E$65536,LEFTB(AB$3,2))</f>
        <v>#VALUE!</v>
      </c>
      <c r="AC12" s="49" t="e">
        <f t="shared" si="18"/>
        <v>#VALUE!</v>
      </c>
      <c r="AD12" s="49" t="e">
        <f t="shared" si="5"/>
        <v>#VALUE!</v>
      </c>
      <c r="AE12" s="49" t="e">
        <f>SUMIFS([1]记账凭证簿!$L$1:$L$65536,[1]记账凭证簿!$J$1:$J$65536,$C12,[1]记账凭证簿!$E$1:$E$65536,LEFTB(AE$3,2))</f>
        <v>#VALUE!</v>
      </c>
      <c r="AF12" s="49" t="e">
        <f>SUMIFS([1]记账凭证簿!$M$1:$M$65536,[1]记账凭证簿!$J$1:$J$65536,$C12,[1]记账凭证簿!$E$1:$E$65536,LEFTB(AF$3,2))</f>
        <v>#VALUE!</v>
      </c>
      <c r="AG12" s="49" t="e">
        <f t="shared" si="19"/>
        <v>#VALUE!</v>
      </c>
      <c r="AH12" s="49" t="e">
        <f t="shared" si="6"/>
        <v>#VALUE!</v>
      </c>
      <c r="AI12" s="49" t="e">
        <f>SUMIFS([1]记账凭证簿!$L$1:$L$65536,[1]记账凭证簿!$J$1:$J$65536,$C12,[1]记账凭证簿!$E$1:$E$65536,LEFTB(AI$3,2))</f>
        <v>#VALUE!</v>
      </c>
      <c r="AJ12" s="49" t="e">
        <f>SUMIFS([1]记账凭证簿!$M$1:$M$65536,[1]记账凭证簿!$J$1:$J$65536,$C12,[1]记账凭证簿!$E$1:$E$65536,LEFTB(AJ$3,2))</f>
        <v>#VALUE!</v>
      </c>
      <c r="AK12" s="49" t="e">
        <f t="shared" si="20"/>
        <v>#VALUE!</v>
      </c>
      <c r="AL12" s="49" t="e">
        <f t="shared" si="7"/>
        <v>#VALUE!</v>
      </c>
      <c r="AM12" s="49" t="e">
        <f>SUMIFS([1]记账凭证簿!$L$1:$L$65536,[1]记账凭证簿!$J$1:$J$65536,$C12,[1]记账凭证簿!$E$1:$E$65536,LEFTB(AM$3,2))</f>
        <v>#VALUE!</v>
      </c>
      <c r="AN12" s="49" t="e">
        <f>SUMIFS([1]记账凭证簿!$M$1:$M$65536,[1]记账凭证簿!$J$1:$J$65536,$C12,[1]记账凭证簿!$E$1:$E$65536,LEFTB(AN$3,2))</f>
        <v>#VALUE!</v>
      </c>
      <c r="AO12" s="49" t="e">
        <f t="shared" si="21"/>
        <v>#VALUE!</v>
      </c>
      <c r="AP12" s="49" t="e">
        <f t="shared" si="8"/>
        <v>#VALUE!</v>
      </c>
      <c r="AQ12" s="49" t="e">
        <f>SUMIFS([1]记账凭证簿!$L$1:$L$65536,[1]记账凭证簿!$J$1:$J$65536,$C12,[1]记账凭证簿!$E$1:$E$65536,LEFTB(AQ$3,2))</f>
        <v>#VALUE!</v>
      </c>
      <c r="AR12" s="49" t="e">
        <f>SUMIFS([1]记账凭证簿!$M$1:$M$65536,[1]记账凭证簿!$J$1:$J$65536,$C12,[1]记账凭证簿!$E$1:$E$65536,LEFTB(AR$3,2))</f>
        <v>#VALUE!</v>
      </c>
      <c r="AS12" s="49" t="e">
        <f t="shared" si="22"/>
        <v>#VALUE!</v>
      </c>
      <c r="AT12" s="49" t="e">
        <f t="shared" si="9"/>
        <v>#VALUE!</v>
      </c>
      <c r="AU12" s="49" t="e">
        <f>SUMIFS([1]记账凭证簿!$L$1:$L$65536,[1]记账凭证簿!$J$1:$J$65536,$C12,[1]记账凭证簿!$E$1:$E$65536,LEFTB(AU$3,2))</f>
        <v>#VALUE!</v>
      </c>
      <c r="AV12" s="49" t="e">
        <f>SUMIFS([1]记账凭证簿!$M$1:$M$65536,[1]记账凭证簿!$J$1:$J$65536,$C12,[1]记账凭证簿!$E$1:$E$65536,LEFTB(AV$3,2))</f>
        <v>#VALUE!</v>
      </c>
      <c r="AW12" s="49" t="e">
        <f t="shared" si="23"/>
        <v>#VALUE!</v>
      </c>
      <c r="AX12" s="49" t="e">
        <f t="shared" si="10"/>
        <v>#VALUE!</v>
      </c>
      <c r="AY12" s="49" t="e">
        <f>SUMIFS([1]记账凭证簿!$L$1:$L$65536,[1]记账凭证簿!$J$1:$J$65536,$C12,[1]记账凭证簿!$E$1:$E$65536,LEFTB(AY$3,2))</f>
        <v>#VALUE!</v>
      </c>
      <c r="AZ12" s="49" t="e">
        <f>SUMIFS([1]记账凭证簿!$M$1:$M$65536,[1]记账凭证簿!$J$1:$J$65536,$C12,[1]记账凭证簿!$E$1:$E$65536,LEFTB(AZ$3,2))</f>
        <v>#VALUE!</v>
      </c>
      <c r="BA12" s="49" t="e">
        <f t="shared" si="24"/>
        <v>#VALUE!</v>
      </c>
      <c r="BB12" s="49" t="e">
        <f t="shared" si="11"/>
        <v>#VALUE!</v>
      </c>
    </row>
    <row r="13" spans="2:54" ht="17.25" x14ac:dyDescent="0.2">
      <c r="B13" s="47">
        <v>1231</v>
      </c>
      <c r="C13" s="48" t="s">
        <v>157</v>
      </c>
      <c r="D13" s="48"/>
      <c r="E13" s="49">
        <v>94700</v>
      </c>
      <c r="F13" s="49"/>
      <c r="G13" s="49" t="e">
        <f>SUMIFS([1]记账凭证簿!$L$1:$L$65536,[1]记账凭证簿!$J$1:$J$65536,$C13,[1]记账凭证簿!$E$1:$E$65536,LEFTB(G$3,2))</f>
        <v>#VALUE!</v>
      </c>
      <c r="H13" s="49" t="e">
        <f>SUMIFS([1]记账凭证簿!$M$1:$M$65536,[1]记账凭证簿!$J$1:$J$65536,$C13,[1]记账凭证簿!$E$1:$E$65536,LEFTB(H$3,2))</f>
        <v>#VALUE!</v>
      </c>
      <c r="I13" s="49" t="e">
        <f t="shared" si="12"/>
        <v>#VALUE!</v>
      </c>
      <c r="J13" s="49" t="e">
        <f t="shared" si="13"/>
        <v>#VALUE!</v>
      </c>
      <c r="K13" s="49" t="e">
        <f>SUMIFS([1]记账凭证簿!$L$1:$L$65536,[1]记账凭证簿!$J$1:$J$65536,$C13,[1]记账凭证簿!$E$1:$E$65536,LEFTB(K$3,2))</f>
        <v>#VALUE!</v>
      </c>
      <c r="L13" s="49" t="e">
        <f>SUMIFS([1]记账凭证簿!$M$1:$M$65536,[1]记账凭证簿!$J$1:$J$65536,$C13,[1]记账凭证簿!$E$1:$E$65536,LEFTB(L$3,2))</f>
        <v>#VALUE!</v>
      </c>
      <c r="M13" s="49" t="e">
        <f t="shared" si="14"/>
        <v>#VALUE!</v>
      </c>
      <c r="N13" s="49" t="e">
        <f t="shared" si="1"/>
        <v>#VALUE!</v>
      </c>
      <c r="O13" s="49" t="e">
        <f>SUMIFS([1]记账凭证簿!$L$1:$L$65536,[1]记账凭证簿!$J$1:$J$65536,$C13,[1]记账凭证簿!$E$1:$E$65536,LEFTB(O$3,2))</f>
        <v>#VALUE!</v>
      </c>
      <c r="P13" s="49" t="e">
        <f>SUMIFS([1]记账凭证簿!$M$1:$M$65536,[1]记账凭证簿!$J$1:$J$65536,$C13,[1]记账凭证簿!$E$1:$E$65536,LEFTB(P$3,2))</f>
        <v>#VALUE!</v>
      </c>
      <c r="Q13" s="49" t="e">
        <f t="shared" si="15"/>
        <v>#VALUE!</v>
      </c>
      <c r="R13" s="49" t="e">
        <f t="shared" si="2"/>
        <v>#VALUE!</v>
      </c>
      <c r="S13" s="49" t="e">
        <f>SUMIFS([1]记账凭证簿!$L$1:$L$65536,[1]记账凭证簿!$J$1:$J$65536,$C13,[1]记账凭证簿!$E$1:$E$65536,LEFTB(S$3,2))</f>
        <v>#VALUE!</v>
      </c>
      <c r="T13" s="49" t="e">
        <f>SUMIFS([1]记账凭证簿!$M$1:$M$65536,[1]记账凭证簿!$J$1:$J$65536,$C13,[1]记账凭证簿!$E$1:$E$65536,LEFTB(T$3,2))</f>
        <v>#VALUE!</v>
      </c>
      <c r="U13" s="49" t="e">
        <f t="shared" si="16"/>
        <v>#VALUE!</v>
      </c>
      <c r="V13" s="49" t="e">
        <f t="shared" si="3"/>
        <v>#VALUE!</v>
      </c>
      <c r="W13" s="49" t="e">
        <f>SUMIFS([1]记账凭证簿!$L$1:$L$65536,[1]记账凭证簿!$J$1:$J$65536,$C13,[1]记账凭证簿!$E$1:$E$65536,LEFTB(W$3,2))</f>
        <v>#VALUE!</v>
      </c>
      <c r="X13" s="49" t="e">
        <f>SUMIFS([1]记账凭证簿!$M$1:$M$65536,[1]记账凭证簿!$J$1:$J$65536,$C13,[1]记账凭证簿!$E$1:$E$65536,LEFTB(X$3,2))</f>
        <v>#VALUE!</v>
      </c>
      <c r="Y13" s="49" t="e">
        <f t="shared" si="17"/>
        <v>#VALUE!</v>
      </c>
      <c r="Z13" s="49" t="e">
        <f t="shared" si="4"/>
        <v>#VALUE!</v>
      </c>
      <c r="AA13" s="49" t="e">
        <f>SUMIFS([1]记账凭证簿!$L$1:$L$65536,[1]记账凭证簿!$J$1:$J$65536,$C13,[1]记账凭证簿!$E$1:$E$65536,LEFTB(AA$3,2))</f>
        <v>#VALUE!</v>
      </c>
      <c r="AB13" s="49" t="e">
        <f>SUMIFS([1]记账凭证簿!$M$1:$M$65536,[1]记账凭证簿!$J$1:$J$65536,$C13,[1]记账凭证簿!$E$1:$E$65536,LEFTB(AB$3,2))</f>
        <v>#VALUE!</v>
      </c>
      <c r="AC13" s="49" t="e">
        <f t="shared" si="18"/>
        <v>#VALUE!</v>
      </c>
      <c r="AD13" s="49" t="e">
        <f t="shared" si="5"/>
        <v>#VALUE!</v>
      </c>
      <c r="AE13" s="49" t="e">
        <f>SUMIFS([1]记账凭证簿!$L$1:$L$65536,[1]记账凭证簿!$J$1:$J$65536,$C13,[1]记账凭证簿!$E$1:$E$65536,LEFTB(AE$3,2))</f>
        <v>#VALUE!</v>
      </c>
      <c r="AF13" s="49" t="e">
        <f>SUMIFS([1]记账凭证簿!$M$1:$M$65536,[1]记账凭证簿!$J$1:$J$65536,$C13,[1]记账凭证簿!$E$1:$E$65536,LEFTB(AF$3,2))</f>
        <v>#VALUE!</v>
      </c>
      <c r="AG13" s="49" t="e">
        <f t="shared" si="19"/>
        <v>#VALUE!</v>
      </c>
      <c r="AH13" s="49" t="e">
        <f t="shared" si="6"/>
        <v>#VALUE!</v>
      </c>
      <c r="AI13" s="49" t="e">
        <f>SUMIFS([1]记账凭证簿!$L$1:$L$65536,[1]记账凭证簿!$J$1:$J$65536,$C13,[1]记账凭证簿!$E$1:$E$65536,LEFTB(AI$3,2))</f>
        <v>#VALUE!</v>
      </c>
      <c r="AJ13" s="49" t="e">
        <f>SUMIFS([1]记账凭证簿!$M$1:$M$65536,[1]记账凭证簿!$J$1:$J$65536,$C13,[1]记账凭证簿!$E$1:$E$65536,LEFTB(AJ$3,2))</f>
        <v>#VALUE!</v>
      </c>
      <c r="AK13" s="49" t="e">
        <f t="shared" si="20"/>
        <v>#VALUE!</v>
      </c>
      <c r="AL13" s="49" t="e">
        <f t="shared" si="7"/>
        <v>#VALUE!</v>
      </c>
      <c r="AM13" s="49" t="e">
        <f>SUMIFS([1]记账凭证簿!$L$1:$L$65536,[1]记账凭证簿!$J$1:$J$65536,$C13,[1]记账凭证簿!$E$1:$E$65536,LEFTB(AM$3,2))</f>
        <v>#VALUE!</v>
      </c>
      <c r="AN13" s="49" t="e">
        <f>SUMIFS([1]记账凭证簿!$M$1:$M$65536,[1]记账凭证簿!$J$1:$J$65536,$C13,[1]记账凭证簿!$E$1:$E$65536,LEFTB(AN$3,2))</f>
        <v>#VALUE!</v>
      </c>
      <c r="AO13" s="49" t="e">
        <f t="shared" si="21"/>
        <v>#VALUE!</v>
      </c>
      <c r="AP13" s="49" t="e">
        <f t="shared" si="8"/>
        <v>#VALUE!</v>
      </c>
      <c r="AQ13" s="49" t="e">
        <f>SUMIFS([1]记账凭证簿!$L$1:$L$65536,[1]记账凭证簿!$J$1:$J$65536,$C13,[1]记账凭证簿!$E$1:$E$65536,LEFTB(AQ$3,2))</f>
        <v>#VALUE!</v>
      </c>
      <c r="AR13" s="49" t="e">
        <f>SUMIFS([1]记账凭证簿!$M$1:$M$65536,[1]记账凭证簿!$J$1:$J$65536,$C13,[1]记账凭证簿!$E$1:$E$65536,LEFTB(AR$3,2))</f>
        <v>#VALUE!</v>
      </c>
      <c r="AS13" s="49" t="e">
        <f t="shared" si="22"/>
        <v>#VALUE!</v>
      </c>
      <c r="AT13" s="49" t="e">
        <f t="shared" si="9"/>
        <v>#VALUE!</v>
      </c>
      <c r="AU13" s="49" t="e">
        <f>SUMIFS([1]记账凭证簿!$L$1:$L$65536,[1]记账凭证簿!$J$1:$J$65536,$C13,[1]记账凭证簿!$E$1:$E$65536,LEFTB(AU$3,2))</f>
        <v>#VALUE!</v>
      </c>
      <c r="AV13" s="49" t="e">
        <f>SUMIFS([1]记账凭证簿!$M$1:$M$65536,[1]记账凭证簿!$J$1:$J$65536,$C13,[1]记账凭证簿!$E$1:$E$65536,LEFTB(AV$3,2))</f>
        <v>#VALUE!</v>
      </c>
      <c r="AW13" s="49" t="e">
        <f t="shared" si="23"/>
        <v>#VALUE!</v>
      </c>
      <c r="AX13" s="49" t="e">
        <f t="shared" si="10"/>
        <v>#VALUE!</v>
      </c>
      <c r="AY13" s="49" t="e">
        <f>SUMIFS([1]记账凭证簿!$L$1:$L$65536,[1]记账凭证簿!$J$1:$J$65536,$C13,[1]记账凭证簿!$E$1:$E$65536,LEFTB(AY$3,2))</f>
        <v>#VALUE!</v>
      </c>
      <c r="AZ13" s="49" t="e">
        <f>SUMIFS([1]记账凭证簿!$M$1:$M$65536,[1]记账凭证簿!$J$1:$J$65536,$C13,[1]记账凭证簿!$E$1:$E$65536,LEFTB(AZ$3,2))</f>
        <v>#VALUE!</v>
      </c>
      <c r="BA13" s="49" t="e">
        <f t="shared" si="24"/>
        <v>#VALUE!</v>
      </c>
      <c r="BB13" s="49" t="e">
        <f t="shared" si="11"/>
        <v>#VALUE!</v>
      </c>
    </row>
    <row r="14" spans="2:54" ht="17.25" x14ac:dyDescent="0.2">
      <c r="B14" s="47">
        <v>1241</v>
      </c>
      <c r="C14" s="48" t="s">
        <v>158</v>
      </c>
      <c r="D14" s="48"/>
      <c r="E14" s="49">
        <v>0</v>
      </c>
      <c r="F14" s="49">
        <v>4500</v>
      </c>
      <c r="G14" s="49" t="e">
        <f>SUMIFS([1]记账凭证簿!$L$1:$L$65536,[1]记账凭证簿!$J$1:$J$65536,$C14,[1]记账凭证簿!$E$1:$E$65536,LEFTB(G$3,2))</f>
        <v>#VALUE!</v>
      </c>
      <c r="H14" s="49" t="e">
        <f>SUMIFS([1]记账凭证簿!$M$1:$M$65536,[1]记账凭证簿!$J$1:$J$65536,$C14,[1]记账凭证簿!$E$1:$E$65536,LEFTB(H$3,2))</f>
        <v>#VALUE!</v>
      </c>
      <c r="I14" s="49" t="e">
        <f t="shared" si="12"/>
        <v>#VALUE!</v>
      </c>
      <c r="J14" s="49" t="e">
        <f t="shared" si="13"/>
        <v>#VALUE!</v>
      </c>
      <c r="K14" s="49" t="e">
        <f>SUMIFS([1]记账凭证簿!$L$1:$L$65536,[1]记账凭证簿!$J$1:$J$65536,$C14,[1]记账凭证簿!$E$1:$E$65536,LEFTB(K$3,2))</f>
        <v>#VALUE!</v>
      </c>
      <c r="L14" s="49" t="e">
        <f>SUMIFS([1]记账凭证簿!$M$1:$M$65536,[1]记账凭证簿!$J$1:$J$65536,$C14,[1]记账凭证簿!$E$1:$E$65536,LEFTB(L$3,2))</f>
        <v>#VALUE!</v>
      </c>
      <c r="M14" s="49" t="e">
        <f t="shared" si="14"/>
        <v>#VALUE!</v>
      </c>
      <c r="N14" s="49" t="e">
        <f t="shared" si="1"/>
        <v>#VALUE!</v>
      </c>
      <c r="O14" s="49" t="e">
        <f>SUMIFS([1]记账凭证簿!$L$1:$L$65536,[1]记账凭证簿!$J$1:$J$65536,$C14,[1]记账凭证簿!$E$1:$E$65536,LEFTB(O$3,2))</f>
        <v>#VALUE!</v>
      </c>
      <c r="P14" s="49" t="e">
        <f>SUMIFS([1]记账凭证簿!$M$1:$M$65536,[1]记账凭证簿!$J$1:$J$65536,$C14,[1]记账凭证簿!$E$1:$E$65536,LEFTB(P$3,2))</f>
        <v>#VALUE!</v>
      </c>
      <c r="Q14" s="49" t="e">
        <f t="shared" si="15"/>
        <v>#VALUE!</v>
      </c>
      <c r="R14" s="49" t="e">
        <f t="shared" si="2"/>
        <v>#VALUE!</v>
      </c>
      <c r="S14" s="49" t="e">
        <f>SUMIFS([1]记账凭证簿!$L$1:$L$65536,[1]记账凭证簿!$J$1:$J$65536,$C14,[1]记账凭证簿!$E$1:$E$65536,LEFTB(S$3,2))</f>
        <v>#VALUE!</v>
      </c>
      <c r="T14" s="49" t="e">
        <f>SUMIFS([1]记账凭证簿!$M$1:$M$65536,[1]记账凭证簿!$J$1:$J$65536,$C14,[1]记账凭证簿!$E$1:$E$65536,LEFTB(T$3,2))</f>
        <v>#VALUE!</v>
      </c>
      <c r="U14" s="49" t="e">
        <f t="shared" si="16"/>
        <v>#VALUE!</v>
      </c>
      <c r="V14" s="49" t="e">
        <f t="shared" si="3"/>
        <v>#VALUE!</v>
      </c>
      <c r="W14" s="49" t="e">
        <f>SUMIFS([1]记账凭证簿!$L$1:$L$65536,[1]记账凭证簿!$J$1:$J$65536,$C14,[1]记账凭证簿!$E$1:$E$65536,LEFTB(W$3,2))</f>
        <v>#VALUE!</v>
      </c>
      <c r="X14" s="49" t="e">
        <f>SUMIFS([1]记账凭证簿!$M$1:$M$65536,[1]记账凭证簿!$J$1:$J$65536,$C14,[1]记账凭证簿!$E$1:$E$65536,LEFTB(X$3,2))</f>
        <v>#VALUE!</v>
      </c>
      <c r="Y14" s="49" t="e">
        <f t="shared" si="17"/>
        <v>#VALUE!</v>
      </c>
      <c r="Z14" s="49" t="e">
        <f t="shared" si="4"/>
        <v>#VALUE!</v>
      </c>
      <c r="AA14" s="49" t="e">
        <f>SUMIFS([1]记账凭证簿!$L$1:$L$65536,[1]记账凭证簿!$J$1:$J$65536,$C14,[1]记账凭证簿!$E$1:$E$65536,LEFTB(AA$3,2))</f>
        <v>#VALUE!</v>
      </c>
      <c r="AB14" s="49" t="e">
        <f>SUMIFS([1]记账凭证簿!$M$1:$M$65536,[1]记账凭证簿!$J$1:$J$65536,$C14,[1]记账凭证簿!$E$1:$E$65536,LEFTB(AB$3,2))</f>
        <v>#VALUE!</v>
      </c>
      <c r="AC14" s="49" t="e">
        <f t="shared" si="18"/>
        <v>#VALUE!</v>
      </c>
      <c r="AD14" s="49" t="e">
        <f t="shared" si="5"/>
        <v>#VALUE!</v>
      </c>
      <c r="AE14" s="49" t="e">
        <f>SUMIFS([1]记账凭证簿!$L$1:$L$65536,[1]记账凭证簿!$J$1:$J$65536,$C14,[1]记账凭证簿!$E$1:$E$65536,LEFTB(AE$3,2))</f>
        <v>#VALUE!</v>
      </c>
      <c r="AF14" s="49" t="e">
        <f>SUMIFS([1]记账凭证簿!$M$1:$M$65536,[1]记账凭证簿!$J$1:$J$65536,$C14,[1]记账凭证簿!$E$1:$E$65536,LEFTB(AF$3,2))</f>
        <v>#VALUE!</v>
      </c>
      <c r="AG14" s="49" t="e">
        <f t="shared" si="19"/>
        <v>#VALUE!</v>
      </c>
      <c r="AH14" s="49" t="e">
        <f t="shared" si="6"/>
        <v>#VALUE!</v>
      </c>
      <c r="AI14" s="49" t="e">
        <f>SUMIFS([1]记账凭证簿!$L$1:$L$65536,[1]记账凭证簿!$J$1:$J$65536,$C14,[1]记账凭证簿!$E$1:$E$65536,LEFTB(AI$3,2))</f>
        <v>#VALUE!</v>
      </c>
      <c r="AJ14" s="49" t="e">
        <f>SUMIFS([1]记账凭证簿!$M$1:$M$65536,[1]记账凭证簿!$J$1:$J$65536,$C14,[1]记账凭证簿!$E$1:$E$65536,LEFTB(AJ$3,2))</f>
        <v>#VALUE!</v>
      </c>
      <c r="AK14" s="49" t="e">
        <f t="shared" si="20"/>
        <v>#VALUE!</v>
      </c>
      <c r="AL14" s="49" t="e">
        <f t="shared" si="7"/>
        <v>#VALUE!</v>
      </c>
      <c r="AM14" s="49" t="e">
        <f>SUMIFS([1]记账凭证簿!$L$1:$L$65536,[1]记账凭证簿!$J$1:$J$65536,$C14,[1]记账凭证簿!$E$1:$E$65536,LEFTB(AM$3,2))</f>
        <v>#VALUE!</v>
      </c>
      <c r="AN14" s="49" t="e">
        <f>SUMIFS([1]记账凭证簿!$M$1:$M$65536,[1]记账凭证簿!$J$1:$J$65536,$C14,[1]记账凭证簿!$E$1:$E$65536,LEFTB(AN$3,2))</f>
        <v>#VALUE!</v>
      </c>
      <c r="AO14" s="49" t="e">
        <f t="shared" si="21"/>
        <v>#VALUE!</v>
      </c>
      <c r="AP14" s="49" t="e">
        <f t="shared" si="8"/>
        <v>#VALUE!</v>
      </c>
      <c r="AQ14" s="49" t="e">
        <f>SUMIFS([1]记账凭证簿!$L$1:$L$65536,[1]记账凭证簿!$J$1:$J$65536,$C14,[1]记账凭证簿!$E$1:$E$65536,LEFTB(AQ$3,2))</f>
        <v>#VALUE!</v>
      </c>
      <c r="AR14" s="49" t="e">
        <f>SUMIFS([1]记账凭证簿!$M$1:$M$65536,[1]记账凭证簿!$J$1:$J$65536,$C14,[1]记账凭证簿!$E$1:$E$65536,LEFTB(AR$3,2))</f>
        <v>#VALUE!</v>
      </c>
      <c r="AS14" s="49" t="e">
        <f t="shared" si="22"/>
        <v>#VALUE!</v>
      </c>
      <c r="AT14" s="49" t="e">
        <f t="shared" si="9"/>
        <v>#VALUE!</v>
      </c>
      <c r="AU14" s="49" t="e">
        <f>SUMIFS([1]记账凭证簿!$L$1:$L$65536,[1]记账凭证簿!$J$1:$J$65536,$C14,[1]记账凭证簿!$E$1:$E$65536,LEFTB(AU$3,2))</f>
        <v>#VALUE!</v>
      </c>
      <c r="AV14" s="49" t="e">
        <f>SUMIFS([1]记账凭证簿!$M$1:$M$65536,[1]记账凭证簿!$J$1:$J$65536,$C14,[1]记账凭证簿!$E$1:$E$65536,LEFTB(AV$3,2))</f>
        <v>#VALUE!</v>
      </c>
      <c r="AW14" s="49" t="e">
        <f t="shared" si="23"/>
        <v>#VALUE!</v>
      </c>
      <c r="AX14" s="49" t="e">
        <f t="shared" si="10"/>
        <v>#VALUE!</v>
      </c>
      <c r="AY14" s="49" t="e">
        <f>SUMIFS([1]记账凭证簿!$L$1:$L$65536,[1]记账凭证簿!$J$1:$J$65536,$C14,[1]记账凭证簿!$E$1:$E$65536,LEFTB(AY$3,2))</f>
        <v>#VALUE!</v>
      </c>
      <c r="AZ14" s="49" t="e">
        <f>SUMIFS([1]记账凭证簿!$M$1:$M$65536,[1]记账凭证簿!$J$1:$J$65536,$C14,[1]记账凭证簿!$E$1:$E$65536,LEFTB(AZ$3,2))</f>
        <v>#VALUE!</v>
      </c>
      <c r="BA14" s="49" t="e">
        <f t="shared" si="24"/>
        <v>#VALUE!</v>
      </c>
      <c r="BB14" s="49" t="e">
        <f t="shared" si="11"/>
        <v>#VALUE!</v>
      </c>
    </row>
    <row r="15" spans="2:54" ht="17.25" x14ac:dyDescent="0.2">
      <c r="B15" s="47">
        <v>1401</v>
      </c>
      <c r="C15" s="48" t="s">
        <v>159</v>
      </c>
      <c r="D15" s="48"/>
      <c r="E15" s="49">
        <v>0</v>
      </c>
      <c r="F15" s="49"/>
      <c r="G15" s="49" t="e">
        <f>SUMIFS([1]记账凭证簿!$L$1:$L$65536,[1]记账凭证簿!$J$1:$J$65536,$C15,[1]记账凭证簿!$E$1:$E$65536,LEFTB(G$3,2))</f>
        <v>#VALUE!</v>
      </c>
      <c r="H15" s="49" t="e">
        <f>SUMIFS([1]记账凭证簿!$M$1:$M$65536,[1]记账凭证簿!$J$1:$J$65536,$C15,[1]记账凭证簿!$E$1:$E$65536,LEFTB(H$3,2))</f>
        <v>#VALUE!</v>
      </c>
      <c r="I15" s="49" t="e">
        <f t="shared" si="12"/>
        <v>#VALUE!</v>
      </c>
      <c r="J15" s="49" t="e">
        <f t="shared" si="13"/>
        <v>#VALUE!</v>
      </c>
      <c r="K15" s="49" t="e">
        <f>SUMIFS([1]记账凭证簿!$L$1:$L$65536,[1]记账凭证簿!$J$1:$J$65536,$C15,[1]记账凭证簿!$E$1:$E$65536,LEFTB(K$3,2))</f>
        <v>#VALUE!</v>
      </c>
      <c r="L15" s="49" t="e">
        <f>SUMIFS([1]记账凭证簿!$M$1:$M$65536,[1]记账凭证簿!$J$1:$J$65536,$C15,[1]记账凭证簿!$E$1:$E$65536,LEFTB(L$3,2))</f>
        <v>#VALUE!</v>
      </c>
      <c r="M15" s="49" t="e">
        <f t="shared" si="14"/>
        <v>#VALUE!</v>
      </c>
      <c r="N15" s="49" t="e">
        <f t="shared" si="1"/>
        <v>#VALUE!</v>
      </c>
      <c r="O15" s="49" t="e">
        <f>SUMIFS([1]记账凭证簿!$L$1:$L$65536,[1]记账凭证簿!$J$1:$J$65536,$C15,[1]记账凭证簿!$E$1:$E$65536,LEFTB(O$3,2))</f>
        <v>#VALUE!</v>
      </c>
      <c r="P15" s="49" t="e">
        <f>SUMIFS([1]记账凭证簿!$M$1:$M$65536,[1]记账凭证簿!$J$1:$J$65536,$C15,[1]记账凭证簿!$E$1:$E$65536,LEFTB(P$3,2))</f>
        <v>#VALUE!</v>
      </c>
      <c r="Q15" s="49" t="e">
        <f t="shared" si="15"/>
        <v>#VALUE!</v>
      </c>
      <c r="R15" s="49" t="e">
        <f t="shared" si="2"/>
        <v>#VALUE!</v>
      </c>
      <c r="S15" s="49" t="e">
        <f>SUMIFS([1]记账凭证簿!$L$1:$L$65536,[1]记账凭证簿!$J$1:$J$65536,$C15,[1]记账凭证簿!$E$1:$E$65536,LEFTB(S$3,2))</f>
        <v>#VALUE!</v>
      </c>
      <c r="T15" s="49" t="e">
        <f>SUMIFS([1]记账凭证簿!$M$1:$M$65536,[1]记账凭证簿!$J$1:$J$65536,$C15,[1]记账凭证簿!$E$1:$E$65536,LEFTB(T$3,2))</f>
        <v>#VALUE!</v>
      </c>
      <c r="U15" s="49" t="e">
        <f t="shared" si="16"/>
        <v>#VALUE!</v>
      </c>
      <c r="V15" s="49" t="e">
        <f t="shared" si="3"/>
        <v>#VALUE!</v>
      </c>
      <c r="W15" s="49" t="e">
        <f>SUMIFS([1]记账凭证簿!$L$1:$L$65536,[1]记账凭证簿!$J$1:$J$65536,$C15,[1]记账凭证簿!$E$1:$E$65536,LEFTB(W$3,2))</f>
        <v>#VALUE!</v>
      </c>
      <c r="X15" s="49" t="e">
        <f>SUMIFS([1]记账凭证簿!$M$1:$M$65536,[1]记账凭证簿!$J$1:$J$65536,$C15,[1]记账凭证簿!$E$1:$E$65536,LEFTB(X$3,2))</f>
        <v>#VALUE!</v>
      </c>
      <c r="Y15" s="49" t="e">
        <f t="shared" si="17"/>
        <v>#VALUE!</v>
      </c>
      <c r="Z15" s="49" t="e">
        <f t="shared" si="4"/>
        <v>#VALUE!</v>
      </c>
      <c r="AA15" s="49" t="e">
        <f>SUMIFS([1]记账凭证簿!$L$1:$L$65536,[1]记账凭证簿!$J$1:$J$65536,$C15,[1]记账凭证簿!$E$1:$E$65536,LEFTB(AA$3,2))</f>
        <v>#VALUE!</v>
      </c>
      <c r="AB15" s="49" t="e">
        <f>SUMIFS([1]记账凭证簿!$M$1:$M$65536,[1]记账凭证簿!$J$1:$J$65536,$C15,[1]记账凭证簿!$E$1:$E$65536,LEFTB(AB$3,2))</f>
        <v>#VALUE!</v>
      </c>
      <c r="AC15" s="49" t="e">
        <f t="shared" si="18"/>
        <v>#VALUE!</v>
      </c>
      <c r="AD15" s="49" t="e">
        <f t="shared" si="5"/>
        <v>#VALUE!</v>
      </c>
      <c r="AE15" s="49" t="e">
        <f>SUMIFS([1]记账凭证簿!$L$1:$L$65536,[1]记账凭证簿!$J$1:$J$65536,$C15,[1]记账凭证簿!$E$1:$E$65536,LEFTB(AE$3,2))</f>
        <v>#VALUE!</v>
      </c>
      <c r="AF15" s="49" t="e">
        <f>SUMIFS([1]记账凭证簿!$M$1:$M$65536,[1]记账凭证簿!$J$1:$J$65536,$C15,[1]记账凭证簿!$E$1:$E$65536,LEFTB(AF$3,2))</f>
        <v>#VALUE!</v>
      </c>
      <c r="AG15" s="49" t="e">
        <f t="shared" si="19"/>
        <v>#VALUE!</v>
      </c>
      <c r="AH15" s="49" t="e">
        <f t="shared" si="6"/>
        <v>#VALUE!</v>
      </c>
      <c r="AI15" s="49" t="e">
        <f>SUMIFS([1]记账凭证簿!$L$1:$L$65536,[1]记账凭证簿!$J$1:$J$65536,$C15,[1]记账凭证簿!$E$1:$E$65536,LEFTB(AI$3,2))</f>
        <v>#VALUE!</v>
      </c>
      <c r="AJ15" s="49" t="e">
        <f>SUMIFS([1]记账凭证簿!$M$1:$M$65536,[1]记账凭证簿!$J$1:$J$65536,$C15,[1]记账凭证簿!$E$1:$E$65536,LEFTB(AJ$3,2))</f>
        <v>#VALUE!</v>
      </c>
      <c r="AK15" s="49" t="e">
        <f t="shared" si="20"/>
        <v>#VALUE!</v>
      </c>
      <c r="AL15" s="49" t="e">
        <f t="shared" si="7"/>
        <v>#VALUE!</v>
      </c>
      <c r="AM15" s="49" t="e">
        <f>SUMIFS([1]记账凭证簿!$L$1:$L$65536,[1]记账凭证簿!$J$1:$J$65536,$C15,[1]记账凭证簿!$E$1:$E$65536,LEFTB(AM$3,2))</f>
        <v>#VALUE!</v>
      </c>
      <c r="AN15" s="49" t="e">
        <f>SUMIFS([1]记账凭证簿!$M$1:$M$65536,[1]记账凭证簿!$J$1:$J$65536,$C15,[1]记账凭证簿!$E$1:$E$65536,LEFTB(AN$3,2))</f>
        <v>#VALUE!</v>
      </c>
      <c r="AO15" s="49" t="e">
        <f t="shared" si="21"/>
        <v>#VALUE!</v>
      </c>
      <c r="AP15" s="49" t="e">
        <f t="shared" si="8"/>
        <v>#VALUE!</v>
      </c>
      <c r="AQ15" s="49" t="e">
        <f>SUMIFS([1]记账凭证簿!$L$1:$L$65536,[1]记账凭证簿!$J$1:$J$65536,$C15,[1]记账凭证簿!$E$1:$E$65536,LEFTB(AQ$3,2))</f>
        <v>#VALUE!</v>
      </c>
      <c r="AR15" s="49" t="e">
        <f>SUMIFS([1]记账凭证簿!$M$1:$M$65536,[1]记账凭证簿!$J$1:$J$65536,$C15,[1]记账凭证簿!$E$1:$E$65536,LEFTB(AR$3,2))</f>
        <v>#VALUE!</v>
      </c>
      <c r="AS15" s="49" t="e">
        <f t="shared" si="22"/>
        <v>#VALUE!</v>
      </c>
      <c r="AT15" s="49" t="e">
        <f t="shared" si="9"/>
        <v>#VALUE!</v>
      </c>
      <c r="AU15" s="49" t="e">
        <f>SUMIFS([1]记账凭证簿!$L$1:$L$65536,[1]记账凭证簿!$J$1:$J$65536,$C15,[1]记账凭证簿!$E$1:$E$65536,LEFTB(AU$3,2))</f>
        <v>#VALUE!</v>
      </c>
      <c r="AV15" s="49" t="e">
        <f>SUMIFS([1]记账凭证簿!$M$1:$M$65536,[1]记账凭证簿!$J$1:$J$65536,$C15,[1]记账凭证簿!$E$1:$E$65536,LEFTB(AV$3,2))</f>
        <v>#VALUE!</v>
      </c>
      <c r="AW15" s="49" t="e">
        <f t="shared" si="23"/>
        <v>#VALUE!</v>
      </c>
      <c r="AX15" s="49" t="e">
        <f t="shared" si="10"/>
        <v>#VALUE!</v>
      </c>
      <c r="AY15" s="49" t="e">
        <f>SUMIFS([1]记账凭证簿!$L$1:$L$65536,[1]记账凭证簿!$J$1:$J$65536,$C15,[1]记账凭证簿!$E$1:$E$65536,LEFTB(AY$3,2))</f>
        <v>#VALUE!</v>
      </c>
      <c r="AZ15" s="49" t="e">
        <f>SUMIFS([1]记账凭证簿!$M$1:$M$65536,[1]记账凭证簿!$J$1:$J$65536,$C15,[1]记账凭证簿!$E$1:$E$65536,LEFTB(AZ$3,2))</f>
        <v>#VALUE!</v>
      </c>
      <c r="BA15" s="49" t="e">
        <f t="shared" si="24"/>
        <v>#VALUE!</v>
      </c>
      <c r="BB15" s="49" t="e">
        <f t="shared" si="11"/>
        <v>#VALUE!</v>
      </c>
    </row>
    <row r="16" spans="2:54" ht="17.25" x14ac:dyDescent="0.2">
      <c r="B16" s="47">
        <v>1403</v>
      </c>
      <c r="C16" s="48" t="s">
        <v>160</v>
      </c>
      <c r="D16" s="48"/>
      <c r="E16" s="49">
        <v>640281</v>
      </c>
      <c r="F16" s="49"/>
      <c r="G16" s="49" t="e">
        <f>SUMIFS([1]记账凭证簿!$L$1:$L$65536,[1]记账凭证簿!$J$1:$J$65536,$C16,[1]记账凭证簿!$E$1:$E$65536,LEFTB(G$3,2))</f>
        <v>#VALUE!</v>
      </c>
      <c r="H16" s="49" t="e">
        <f>SUMIFS([1]记账凭证簿!$M$1:$M$65536,[1]记账凭证簿!$J$1:$J$65536,$C16,[1]记账凭证簿!$E$1:$E$65536,LEFTB(H$3,2))</f>
        <v>#VALUE!</v>
      </c>
      <c r="I16" s="49" t="e">
        <f t="shared" si="12"/>
        <v>#VALUE!</v>
      </c>
      <c r="J16" s="49" t="e">
        <f t="shared" si="13"/>
        <v>#VALUE!</v>
      </c>
      <c r="K16" s="49" t="e">
        <f>SUMIFS([1]记账凭证簿!$L$1:$L$65536,[1]记账凭证簿!$J$1:$J$65536,$C16,[1]记账凭证簿!$E$1:$E$65536,LEFTB(K$3,2))</f>
        <v>#VALUE!</v>
      </c>
      <c r="L16" s="49" t="e">
        <f>SUMIFS([1]记账凭证簿!$M$1:$M$65536,[1]记账凭证簿!$J$1:$J$65536,$C16,[1]记账凭证簿!$E$1:$E$65536,LEFTB(L$3,2))</f>
        <v>#VALUE!</v>
      </c>
      <c r="M16" s="49" t="e">
        <f t="shared" si="14"/>
        <v>#VALUE!</v>
      </c>
      <c r="N16" s="49" t="e">
        <f t="shared" si="1"/>
        <v>#VALUE!</v>
      </c>
      <c r="O16" s="49" t="e">
        <f>SUMIFS([1]记账凭证簿!$L$1:$L$65536,[1]记账凭证簿!$J$1:$J$65536,$C16,[1]记账凭证簿!$E$1:$E$65536,LEFTB(O$3,2))</f>
        <v>#VALUE!</v>
      </c>
      <c r="P16" s="49" t="e">
        <f>SUMIFS([1]记账凭证簿!$M$1:$M$65536,[1]记账凭证簿!$J$1:$J$65536,$C16,[1]记账凭证簿!$E$1:$E$65536,LEFTB(P$3,2))</f>
        <v>#VALUE!</v>
      </c>
      <c r="Q16" s="49" t="e">
        <f t="shared" si="15"/>
        <v>#VALUE!</v>
      </c>
      <c r="R16" s="49" t="e">
        <f t="shared" si="2"/>
        <v>#VALUE!</v>
      </c>
      <c r="S16" s="49" t="e">
        <f>SUMIFS([1]记账凭证簿!$L$1:$L$65536,[1]记账凭证簿!$J$1:$J$65536,$C16,[1]记账凭证簿!$E$1:$E$65536,LEFTB(S$3,2))</f>
        <v>#VALUE!</v>
      </c>
      <c r="T16" s="49" t="e">
        <f>SUMIFS([1]记账凭证簿!$M$1:$M$65536,[1]记账凭证簿!$J$1:$J$65536,$C16,[1]记账凭证簿!$E$1:$E$65536,LEFTB(T$3,2))</f>
        <v>#VALUE!</v>
      </c>
      <c r="U16" s="49" t="e">
        <f t="shared" si="16"/>
        <v>#VALUE!</v>
      </c>
      <c r="V16" s="49" t="e">
        <f t="shared" si="3"/>
        <v>#VALUE!</v>
      </c>
      <c r="W16" s="49" t="e">
        <f>SUMIFS([1]记账凭证簿!$L$1:$L$65536,[1]记账凭证簿!$J$1:$J$65536,$C16,[1]记账凭证簿!$E$1:$E$65536,LEFTB(W$3,2))</f>
        <v>#VALUE!</v>
      </c>
      <c r="X16" s="49" t="e">
        <f>SUMIFS([1]记账凭证簿!$M$1:$M$65536,[1]记账凭证簿!$J$1:$J$65536,$C16,[1]记账凭证簿!$E$1:$E$65536,LEFTB(X$3,2))</f>
        <v>#VALUE!</v>
      </c>
      <c r="Y16" s="49" t="e">
        <f t="shared" si="17"/>
        <v>#VALUE!</v>
      </c>
      <c r="Z16" s="49" t="e">
        <f t="shared" si="4"/>
        <v>#VALUE!</v>
      </c>
      <c r="AA16" s="49" t="e">
        <f>SUMIFS([1]记账凭证簿!$L$1:$L$65536,[1]记账凭证簿!$J$1:$J$65536,$C16,[1]记账凭证簿!$E$1:$E$65536,LEFTB(AA$3,2))</f>
        <v>#VALUE!</v>
      </c>
      <c r="AB16" s="49" t="e">
        <f>SUMIFS([1]记账凭证簿!$M$1:$M$65536,[1]记账凭证簿!$J$1:$J$65536,$C16,[1]记账凭证簿!$E$1:$E$65536,LEFTB(AB$3,2))</f>
        <v>#VALUE!</v>
      </c>
      <c r="AC16" s="49" t="e">
        <f t="shared" si="18"/>
        <v>#VALUE!</v>
      </c>
      <c r="AD16" s="49" t="e">
        <f t="shared" si="5"/>
        <v>#VALUE!</v>
      </c>
      <c r="AE16" s="49" t="e">
        <f>SUMIFS([1]记账凭证簿!$L$1:$L$65536,[1]记账凭证簿!$J$1:$J$65536,$C16,[1]记账凭证簿!$E$1:$E$65536,LEFTB(AE$3,2))</f>
        <v>#VALUE!</v>
      </c>
      <c r="AF16" s="49" t="e">
        <f>SUMIFS([1]记账凭证簿!$M$1:$M$65536,[1]记账凭证簿!$J$1:$J$65536,$C16,[1]记账凭证簿!$E$1:$E$65536,LEFTB(AF$3,2))</f>
        <v>#VALUE!</v>
      </c>
      <c r="AG16" s="49" t="e">
        <f t="shared" si="19"/>
        <v>#VALUE!</v>
      </c>
      <c r="AH16" s="49" t="e">
        <f t="shared" si="6"/>
        <v>#VALUE!</v>
      </c>
      <c r="AI16" s="49" t="e">
        <f>SUMIFS([1]记账凭证簿!$L$1:$L$65536,[1]记账凭证簿!$J$1:$J$65536,$C16,[1]记账凭证簿!$E$1:$E$65536,LEFTB(AI$3,2))</f>
        <v>#VALUE!</v>
      </c>
      <c r="AJ16" s="49" t="e">
        <f>SUMIFS([1]记账凭证簿!$M$1:$M$65536,[1]记账凭证簿!$J$1:$J$65536,$C16,[1]记账凭证簿!$E$1:$E$65536,LEFTB(AJ$3,2))</f>
        <v>#VALUE!</v>
      </c>
      <c r="AK16" s="49" t="e">
        <f t="shared" si="20"/>
        <v>#VALUE!</v>
      </c>
      <c r="AL16" s="49" t="e">
        <f t="shared" si="7"/>
        <v>#VALUE!</v>
      </c>
      <c r="AM16" s="49" t="e">
        <f>SUMIFS([1]记账凭证簿!$L$1:$L$65536,[1]记账凭证簿!$J$1:$J$65536,$C16,[1]记账凭证簿!$E$1:$E$65536,LEFTB(AM$3,2))</f>
        <v>#VALUE!</v>
      </c>
      <c r="AN16" s="49" t="e">
        <f>SUMIFS([1]记账凭证簿!$M$1:$M$65536,[1]记账凭证簿!$J$1:$J$65536,$C16,[1]记账凭证簿!$E$1:$E$65536,LEFTB(AN$3,2))</f>
        <v>#VALUE!</v>
      </c>
      <c r="AO16" s="49" t="e">
        <f t="shared" si="21"/>
        <v>#VALUE!</v>
      </c>
      <c r="AP16" s="49" t="e">
        <f t="shared" si="8"/>
        <v>#VALUE!</v>
      </c>
      <c r="AQ16" s="49" t="e">
        <f>SUMIFS([1]记账凭证簿!$L$1:$L$65536,[1]记账凭证簿!$J$1:$J$65536,$C16,[1]记账凭证簿!$E$1:$E$65536,LEFTB(AQ$3,2))</f>
        <v>#VALUE!</v>
      </c>
      <c r="AR16" s="49" t="e">
        <f>SUMIFS([1]记账凭证簿!$M$1:$M$65536,[1]记账凭证簿!$J$1:$J$65536,$C16,[1]记账凭证簿!$E$1:$E$65536,LEFTB(AR$3,2))</f>
        <v>#VALUE!</v>
      </c>
      <c r="AS16" s="49" t="e">
        <f t="shared" si="22"/>
        <v>#VALUE!</v>
      </c>
      <c r="AT16" s="49" t="e">
        <f t="shared" si="9"/>
        <v>#VALUE!</v>
      </c>
      <c r="AU16" s="49" t="e">
        <f>SUMIFS([1]记账凭证簿!$L$1:$L$65536,[1]记账凭证簿!$J$1:$J$65536,$C16,[1]记账凭证簿!$E$1:$E$65536,LEFTB(AU$3,2))</f>
        <v>#VALUE!</v>
      </c>
      <c r="AV16" s="49" t="e">
        <f>SUMIFS([1]记账凭证簿!$M$1:$M$65536,[1]记账凭证簿!$J$1:$J$65536,$C16,[1]记账凭证簿!$E$1:$E$65536,LEFTB(AV$3,2))</f>
        <v>#VALUE!</v>
      </c>
      <c r="AW16" s="49" t="e">
        <f t="shared" si="23"/>
        <v>#VALUE!</v>
      </c>
      <c r="AX16" s="49" t="e">
        <f t="shared" si="10"/>
        <v>#VALUE!</v>
      </c>
      <c r="AY16" s="49" t="e">
        <f>SUMIFS([1]记账凭证簿!$L$1:$L$65536,[1]记账凭证簿!$J$1:$J$65536,$C16,[1]记账凭证簿!$E$1:$E$65536,LEFTB(AY$3,2))</f>
        <v>#VALUE!</v>
      </c>
      <c r="AZ16" s="49" t="e">
        <f>SUMIFS([1]记账凭证簿!$M$1:$M$65536,[1]记账凭证簿!$J$1:$J$65536,$C16,[1]记账凭证簿!$E$1:$E$65536,LEFTB(AZ$3,2))</f>
        <v>#VALUE!</v>
      </c>
      <c r="BA16" s="49" t="e">
        <f t="shared" si="24"/>
        <v>#VALUE!</v>
      </c>
      <c r="BB16" s="49" t="e">
        <f t="shared" si="11"/>
        <v>#VALUE!</v>
      </c>
    </row>
    <row r="17" spans="2:54" ht="17.25" x14ac:dyDescent="0.2">
      <c r="B17" s="47">
        <v>1404</v>
      </c>
      <c r="C17" s="48" t="s">
        <v>163</v>
      </c>
      <c r="D17" s="48"/>
      <c r="E17" s="49">
        <v>2870</v>
      </c>
      <c r="F17" s="49"/>
      <c r="G17" s="49" t="e">
        <f>SUMIFS([1]记账凭证簿!$L$1:$L$65536,[1]记账凭证簿!$J$1:$J$65536,$C17,[1]记账凭证簿!$E$1:$E$65536,LEFTB(G$3,2))</f>
        <v>#VALUE!</v>
      </c>
      <c r="H17" s="49" t="e">
        <f>SUMIFS([1]记账凭证簿!$M$1:$M$65536,[1]记账凭证簿!$J$1:$J$65536,$C17,[1]记账凭证簿!$E$1:$E$65536,LEFTB(H$3,2))</f>
        <v>#VALUE!</v>
      </c>
      <c r="I17" s="49" t="e">
        <f t="shared" si="12"/>
        <v>#VALUE!</v>
      </c>
      <c r="J17" s="49" t="e">
        <f t="shared" si="13"/>
        <v>#VALUE!</v>
      </c>
      <c r="K17" s="49" t="e">
        <f>SUMIFS([1]记账凭证簿!$L$1:$L$65536,[1]记账凭证簿!$J$1:$J$65536,$C17,[1]记账凭证簿!$E$1:$E$65536,LEFTB(K$3,2))</f>
        <v>#VALUE!</v>
      </c>
      <c r="L17" s="49" t="e">
        <f>SUMIFS([1]记账凭证簿!$M$1:$M$65536,[1]记账凭证簿!$J$1:$J$65536,$C17,[1]记账凭证簿!$E$1:$E$65536,LEFTB(L$3,2))</f>
        <v>#VALUE!</v>
      </c>
      <c r="M17" s="49" t="e">
        <f t="shared" si="14"/>
        <v>#VALUE!</v>
      </c>
      <c r="N17" s="49" t="e">
        <f t="shared" si="1"/>
        <v>#VALUE!</v>
      </c>
      <c r="O17" s="49" t="e">
        <f>SUMIFS([1]记账凭证簿!$L$1:$L$65536,[1]记账凭证簿!$J$1:$J$65536,$C17,[1]记账凭证簿!$E$1:$E$65536,LEFTB(O$3,2))</f>
        <v>#VALUE!</v>
      </c>
      <c r="P17" s="49" t="e">
        <f>SUMIFS([1]记账凭证簿!$M$1:$M$65536,[1]记账凭证簿!$J$1:$J$65536,$C17,[1]记账凭证簿!$E$1:$E$65536,LEFTB(P$3,2))</f>
        <v>#VALUE!</v>
      </c>
      <c r="Q17" s="49" t="e">
        <f t="shared" si="15"/>
        <v>#VALUE!</v>
      </c>
      <c r="R17" s="49" t="e">
        <f t="shared" si="2"/>
        <v>#VALUE!</v>
      </c>
      <c r="S17" s="49" t="e">
        <f>SUMIFS([1]记账凭证簿!$L$1:$L$65536,[1]记账凭证簿!$J$1:$J$65536,$C17,[1]记账凭证簿!$E$1:$E$65536,LEFTB(S$3,2))</f>
        <v>#VALUE!</v>
      </c>
      <c r="T17" s="49" t="e">
        <f>SUMIFS([1]记账凭证簿!$M$1:$M$65536,[1]记账凭证簿!$J$1:$J$65536,$C17,[1]记账凭证簿!$E$1:$E$65536,LEFTB(T$3,2))</f>
        <v>#VALUE!</v>
      </c>
      <c r="U17" s="49" t="e">
        <f t="shared" si="16"/>
        <v>#VALUE!</v>
      </c>
      <c r="V17" s="49" t="e">
        <f t="shared" si="3"/>
        <v>#VALUE!</v>
      </c>
      <c r="W17" s="49" t="e">
        <f>SUMIFS([1]记账凭证簿!$L$1:$L$65536,[1]记账凭证簿!$J$1:$J$65536,$C17,[1]记账凭证簿!$E$1:$E$65536,LEFTB(W$3,2))</f>
        <v>#VALUE!</v>
      </c>
      <c r="X17" s="49" t="e">
        <f>SUMIFS([1]记账凭证簿!$M$1:$M$65536,[1]记账凭证簿!$J$1:$J$65536,$C17,[1]记账凭证簿!$E$1:$E$65536,LEFTB(X$3,2))</f>
        <v>#VALUE!</v>
      </c>
      <c r="Y17" s="49" t="e">
        <f t="shared" si="17"/>
        <v>#VALUE!</v>
      </c>
      <c r="Z17" s="49" t="e">
        <f t="shared" si="4"/>
        <v>#VALUE!</v>
      </c>
      <c r="AA17" s="49" t="e">
        <f>SUMIFS([1]记账凭证簿!$L$1:$L$65536,[1]记账凭证簿!$J$1:$J$65536,$C17,[1]记账凭证簿!$E$1:$E$65536,LEFTB(AA$3,2))</f>
        <v>#VALUE!</v>
      </c>
      <c r="AB17" s="49" t="e">
        <f>SUMIFS([1]记账凭证簿!$M$1:$M$65536,[1]记账凭证簿!$J$1:$J$65536,$C17,[1]记账凭证簿!$E$1:$E$65536,LEFTB(AB$3,2))</f>
        <v>#VALUE!</v>
      </c>
      <c r="AC17" s="49" t="e">
        <f t="shared" si="18"/>
        <v>#VALUE!</v>
      </c>
      <c r="AD17" s="49" t="e">
        <f t="shared" si="5"/>
        <v>#VALUE!</v>
      </c>
      <c r="AE17" s="49" t="e">
        <f>SUMIFS([1]记账凭证簿!$L$1:$L$65536,[1]记账凭证簿!$J$1:$J$65536,$C17,[1]记账凭证簿!$E$1:$E$65536,LEFTB(AE$3,2))</f>
        <v>#VALUE!</v>
      </c>
      <c r="AF17" s="49" t="e">
        <f>SUMIFS([1]记账凭证簿!$M$1:$M$65536,[1]记账凭证簿!$J$1:$J$65536,$C17,[1]记账凭证簿!$E$1:$E$65536,LEFTB(AF$3,2))</f>
        <v>#VALUE!</v>
      </c>
      <c r="AG17" s="49" t="e">
        <f t="shared" si="19"/>
        <v>#VALUE!</v>
      </c>
      <c r="AH17" s="49" t="e">
        <f t="shared" si="6"/>
        <v>#VALUE!</v>
      </c>
      <c r="AI17" s="49" t="e">
        <f>SUMIFS([1]记账凭证簿!$L$1:$L$65536,[1]记账凭证簿!$J$1:$J$65536,$C17,[1]记账凭证簿!$E$1:$E$65536,LEFTB(AI$3,2))</f>
        <v>#VALUE!</v>
      </c>
      <c r="AJ17" s="49" t="e">
        <f>SUMIFS([1]记账凭证簿!$M$1:$M$65536,[1]记账凭证簿!$J$1:$J$65536,$C17,[1]记账凭证簿!$E$1:$E$65536,LEFTB(AJ$3,2))</f>
        <v>#VALUE!</v>
      </c>
      <c r="AK17" s="49" t="e">
        <f t="shared" si="20"/>
        <v>#VALUE!</v>
      </c>
      <c r="AL17" s="49" t="e">
        <f t="shared" si="7"/>
        <v>#VALUE!</v>
      </c>
      <c r="AM17" s="49" t="e">
        <f>SUMIFS([1]记账凭证簿!$L$1:$L$65536,[1]记账凭证簿!$J$1:$J$65536,$C17,[1]记账凭证簿!$E$1:$E$65536,LEFTB(AM$3,2))</f>
        <v>#VALUE!</v>
      </c>
      <c r="AN17" s="49" t="e">
        <f>SUMIFS([1]记账凭证簿!$M$1:$M$65536,[1]记账凭证簿!$J$1:$J$65536,$C17,[1]记账凭证簿!$E$1:$E$65536,LEFTB(AN$3,2))</f>
        <v>#VALUE!</v>
      </c>
      <c r="AO17" s="49" t="e">
        <f t="shared" si="21"/>
        <v>#VALUE!</v>
      </c>
      <c r="AP17" s="49" t="e">
        <f t="shared" si="8"/>
        <v>#VALUE!</v>
      </c>
      <c r="AQ17" s="49" t="e">
        <f>SUMIFS([1]记账凭证簿!$L$1:$L$65536,[1]记账凭证簿!$J$1:$J$65536,$C17,[1]记账凭证簿!$E$1:$E$65536,LEFTB(AQ$3,2))</f>
        <v>#VALUE!</v>
      </c>
      <c r="AR17" s="49" t="e">
        <f>SUMIFS([1]记账凭证簿!$M$1:$M$65536,[1]记账凭证簿!$J$1:$J$65536,$C17,[1]记账凭证簿!$E$1:$E$65536,LEFTB(AR$3,2))</f>
        <v>#VALUE!</v>
      </c>
      <c r="AS17" s="49" t="e">
        <f t="shared" si="22"/>
        <v>#VALUE!</v>
      </c>
      <c r="AT17" s="49" t="e">
        <f t="shared" si="9"/>
        <v>#VALUE!</v>
      </c>
      <c r="AU17" s="49" t="e">
        <f>SUMIFS([1]记账凭证簿!$L$1:$L$65536,[1]记账凭证簿!$J$1:$J$65536,$C17,[1]记账凭证簿!$E$1:$E$65536,LEFTB(AU$3,2))</f>
        <v>#VALUE!</v>
      </c>
      <c r="AV17" s="49" t="e">
        <f>SUMIFS([1]记账凭证簿!$M$1:$M$65536,[1]记账凭证簿!$J$1:$J$65536,$C17,[1]记账凭证簿!$E$1:$E$65536,LEFTB(AV$3,2))</f>
        <v>#VALUE!</v>
      </c>
      <c r="AW17" s="49" t="e">
        <f t="shared" si="23"/>
        <v>#VALUE!</v>
      </c>
      <c r="AX17" s="49" t="e">
        <f t="shared" si="10"/>
        <v>#VALUE!</v>
      </c>
      <c r="AY17" s="49" t="e">
        <f>SUMIFS([1]记账凭证簿!$L$1:$L$65536,[1]记账凭证簿!$J$1:$J$65536,$C17,[1]记账凭证簿!$E$1:$E$65536,LEFTB(AY$3,2))</f>
        <v>#VALUE!</v>
      </c>
      <c r="AZ17" s="49" t="e">
        <f>SUMIFS([1]记账凭证簿!$M$1:$M$65536,[1]记账凭证簿!$J$1:$J$65536,$C17,[1]记账凭证簿!$E$1:$E$65536,LEFTB(AZ$3,2))</f>
        <v>#VALUE!</v>
      </c>
      <c r="BA17" s="49" t="e">
        <f t="shared" si="24"/>
        <v>#VALUE!</v>
      </c>
      <c r="BB17" s="49" t="e">
        <f t="shared" si="11"/>
        <v>#VALUE!</v>
      </c>
    </row>
    <row r="18" spans="2:54" ht="17.25" x14ac:dyDescent="0.2">
      <c r="B18" s="47">
        <v>1406</v>
      </c>
      <c r="C18" s="48" t="s">
        <v>164</v>
      </c>
      <c r="D18" s="48"/>
      <c r="E18" s="49">
        <v>1036000</v>
      </c>
      <c r="F18" s="49"/>
      <c r="G18" s="49" t="e">
        <f>SUMIFS([1]记账凭证簿!$L$1:$L$65536,[1]记账凭证簿!$J$1:$J$65536,$C18,[1]记账凭证簿!$E$1:$E$65536,LEFTB(G$3,2))</f>
        <v>#VALUE!</v>
      </c>
      <c r="H18" s="49" t="e">
        <f>SUMIFS([1]记账凭证簿!$M$1:$M$65536,[1]记账凭证簿!$J$1:$J$65536,$C18,[1]记账凭证簿!$E$1:$E$65536,LEFTB(H$3,2))</f>
        <v>#VALUE!</v>
      </c>
      <c r="I18" s="49" t="e">
        <f t="shared" si="12"/>
        <v>#VALUE!</v>
      </c>
      <c r="J18" s="49" t="e">
        <f t="shared" si="13"/>
        <v>#VALUE!</v>
      </c>
      <c r="K18" s="49" t="e">
        <f>SUMIFS([1]记账凭证簿!$L$1:$L$65536,[1]记账凭证簿!$J$1:$J$65536,$C18,[1]记账凭证簿!$E$1:$E$65536,LEFTB(K$3,2))</f>
        <v>#VALUE!</v>
      </c>
      <c r="L18" s="49" t="e">
        <f>SUMIFS([1]记账凭证簿!$M$1:$M$65536,[1]记账凭证簿!$J$1:$J$65536,$C18,[1]记账凭证簿!$E$1:$E$65536,LEFTB(L$3,2))</f>
        <v>#VALUE!</v>
      </c>
      <c r="M18" s="49" t="e">
        <f t="shared" si="14"/>
        <v>#VALUE!</v>
      </c>
      <c r="N18" s="49" t="e">
        <f t="shared" si="1"/>
        <v>#VALUE!</v>
      </c>
      <c r="O18" s="49" t="e">
        <f>SUMIFS([1]记账凭证簿!$L$1:$L$65536,[1]记账凭证簿!$J$1:$J$65536,$C18,[1]记账凭证簿!$E$1:$E$65536,LEFTB(O$3,2))</f>
        <v>#VALUE!</v>
      </c>
      <c r="P18" s="49" t="e">
        <f>SUMIFS([1]记账凭证簿!$M$1:$M$65536,[1]记账凭证簿!$J$1:$J$65536,$C18,[1]记账凭证簿!$E$1:$E$65536,LEFTB(P$3,2))</f>
        <v>#VALUE!</v>
      </c>
      <c r="Q18" s="49" t="e">
        <f t="shared" si="15"/>
        <v>#VALUE!</v>
      </c>
      <c r="R18" s="49" t="e">
        <f t="shared" si="2"/>
        <v>#VALUE!</v>
      </c>
      <c r="S18" s="49" t="e">
        <f>SUMIFS([1]记账凭证簿!$L$1:$L$65536,[1]记账凭证簿!$J$1:$J$65536,$C18,[1]记账凭证簿!$E$1:$E$65536,LEFTB(S$3,2))</f>
        <v>#VALUE!</v>
      </c>
      <c r="T18" s="49" t="e">
        <f>SUMIFS([1]记账凭证簿!$M$1:$M$65536,[1]记账凭证簿!$J$1:$J$65536,$C18,[1]记账凭证簿!$E$1:$E$65536,LEFTB(T$3,2))</f>
        <v>#VALUE!</v>
      </c>
      <c r="U18" s="49" t="e">
        <f t="shared" si="16"/>
        <v>#VALUE!</v>
      </c>
      <c r="V18" s="49" t="e">
        <f t="shared" si="3"/>
        <v>#VALUE!</v>
      </c>
      <c r="W18" s="49" t="e">
        <f>SUMIFS([1]记账凭证簿!$L$1:$L$65536,[1]记账凭证簿!$J$1:$J$65536,$C18,[1]记账凭证簿!$E$1:$E$65536,LEFTB(W$3,2))</f>
        <v>#VALUE!</v>
      </c>
      <c r="X18" s="49" t="e">
        <f>SUMIFS([1]记账凭证簿!$M$1:$M$65536,[1]记账凭证簿!$J$1:$J$65536,$C18,[1]记账凭证簿!$E$1:$E$65536,LEFTB(X$3,2))</f>
        <v>#VALUE!</v>
      </c>
      <c r="Y18" s="49" t="e">
        <f t="shared" si="17"/>
        <v>#VALUE!</v>
      </c>
      <c r="Z18" s="49" t="e">
        <f t="shared" si="4"/>
        <v>#VALUE!</v>
      </c>
      <c r="AA18" s="49" t="e">
        <f>SUMIFS([1]记账凭证簿!$L$1:$L$65536,[1]记账凭证簿!$J$1:$J$65536,$C18,[1]记账凭证簿!$E$1:$E$65536,LEFTB(AA$3,2))</f>
        <v>#VALUE!</v>
      </c>
      <c r="AB18" s="49" t="e">
        <f>SUMIFS([1]记账凭证簿!$M$1:$M$65536,[1]记账凭证簿!$J$1:$J$65536,$C18,[1]记账凭证簿!$E$1:$E$65536,LEFTB(AB$3,2))</f>
        <v>#VALUE!</v>
      </c>
      <c r="AC18" s="49" t="e">
        <f t="shared" si="18"/>
        <v>#VALUE!</v>
      </c>
      <c r="AD18" s="49" t="e">
        <f t="shared" si="5"/>
        <v>#VALUE!</v>
      </c>
      <c r="AE18" s="49" t="e">
        <f>SUMIFS([1]记账凭证簿!$L$1:$L$65536,[1]记账凭证簿!$J$1:$J$65536,$C18,[1]记账凭证簿!$E$1:$E$65536,LEFTB(AE$3,2))</f>
        <v>#VALUE!</v>
      </c>
      <c r="AF18" s="49" t="e">
        <f>SUMIFS([1]记账凭证簿!$M$1:$M$65536,[1]记账凭证簿!$J$1:$J$65536,$C18,[1]记账凭证簿!$E$1:$E$65536,LEFTB(AF$3,2))</f>
        <v>#VALUE!</v>
      </c>
      <c r="AG18" s="49" t="e">
        <f t="shared" si="19"/>
        <v>#VALUE!</v>
      </c>
      <c r="AH18" s="49" t="e">
        <f t="shared" si="6"/>
        <v>#VALUE!</v>
      </c>
      <c r="AI18" s="49" t="e">
        <f>SUMIFS([1]记账凭证簿!$L$1:$L$65536,[1]记账凭证簿!$J$1:$J$65536,$C18,[1]记账凭证簿!$E$1:$E$65536,LEFTB(AI$3,2))</f>
        <v>#VALUE!</v>
      </c>
      <c r="AJ18" s="49" t="e">
        <f>SUMIFS([1]记账凭证簿!$M$1:$M$65536,[1]记账凭证簿!$J$1:$J$65536,$C18,[1]记账凭证簿!$E$1:$E$65536,LEFTB(AJ$3,2))</f>
        <v>#VALUE!</v>
      </c>
      <c r="AK18" s="49" t="e">
        <f t="shared" si="20"/>
        <v>#VALUE!</v>
      </c>
      <c r="AL18" s="49" t="e">
        <f t="shared" si="7"/>
        <v>#VALUE!</v>
      </c>
      <c r="AM18" s="49" t="e">
        <f>SUMIFS([1]记账凭证簿!$L$1:$L$65536,[1]记账凭证簿!$J$1:$J$65536,$C18,[1]记账凭证簿!$E$1:$E$65536,LEFTB(AM$3,2))</f>
        <v>#VALUE!</v>
      </c>
      <c r="AN18" s="49" t="e">
        <f>SUMIFS([1]记账凭证簿!$M$1:$M$65536,[1]记账凭证簿!$J$1:$J$65536,$C18,[1]记账凭证簿!$E$1:$E$65536,LEFTB(AN$3,2))</f>
        <v>#VALUE!</v>
      </c>
      <c r="AO18" s="49" t="e">
        <f t="shared" si="21"/>
        <v>#VALUE!</v>
      </c>
      <c r="AP18" s="49" t="e">
        <f t="shared" si="8"/>
        <v>#VALUE!</v>
      </c>
      <c r="AQ18" s="49" t="e">
        <f>SUMIFS([1]记账凭证簿!$L$1:$L$65536,[1]记账凭证簿!$J$1:$J$65536,$C18,[1]记账凭证簿!$E$1:$E$65536,LEFTB(AQ$3,2))</f>
        <v>#VALUE!</v>
      </c>
      <c r="AR18" s="49" t="e">
        <f>SUMIFS([1]记账凭证簿!$M$1:$M$65536,[1]记账凭证簿!$J$1:$J$65536,$C18,[1]记账凭证簿!$E$1:$E$65536,LEFTB(AR$3,2))</f>
        <v>#VALUE!</v>
      </c>
      <c r="AS18" s="49" t="e">
        <f t="shared" si="22"/>
        <v>#VALUE!</v>
      </c>
      <c r="AT18" s="49" t="e">
        <f t="shared" si="9"/>
        <v>#VALUE!</v>
      </c>
      <c r="AU18" s="49" t="e">
        <f>SUMIFS([1]记账凭证簿!$L$1:$L$65536,[1]记账凭证簿!$J$1:$J$65536,$C18,[1]记账凭证簿!$E$1:$E$65536,LEFTB(AU$3,2))</f>
        <v>#VALUE!</v>
      </c>
      <c r="AV18" s="49" t="e">
        <f>SUMIFS([1]记账凭证簿!$M$1:$M$65536,[1]记账凭证簿!$J$1:$J$65536,$C18,[1]记账凭证簿!$E$1:$E$65536,LEFTB(AV$3,2))</f>
        <v>#VALUE!</v>
      </c>
      <c r="AW18" s="49" t="e">
        <f t="shared" si="23"/>
        <v>#VALUE!</v>
      </c>
      <c r="AX18" s="49" t="e">
        <f t="shared" si="10"/>
        <v>#VALUE!</v>
      </c>
      <c r="AY18" s="49" t="e">
        <f>SUMIFS([1]记账凭证簿!$L$1:$L$65536,[1]记账凭证簿!$J$1:$J$65536,$C18,[1]记账凭证簿!$E$1:$E$65536,LEFTB(AY$3,2))</f>
        <v>#VALUE!</v>
      </c>
      <c r="AZ18" s="49" t="e">
        <f>SUMIFS([1]记账凭证簿!$M$1:$M$65536,[1]记账凭证簿!$J$1:$J$65536,$C18,[1]记账凭证簿!$E$1:$E$65536,LEFTB(AZ$3,2))</f>
        <v>#VALUE!</v>
      </c>
      <c r="BA18" s="49" t="e">
        <f t="shared" si="24"/>
        <v>#VALUE!</v>
      </c>
      <c r="BB18" s="49" t="e">
        <f t="shared" si="11"/>
        <v>#VALUE!</v>
      </c>
    </row>
    <row r="19" spans="2:54" ht="17.25" x14ac:dyDescent="0.2">
      <c r="B19" s="47">
        <v>1407</v>
      </c>
      <c r="C19" s="48" t="s">
        <v>167</v>
      </c>
      <c r="D19" s="48"/>
      <c r="E19" s="49">
        <v>0</v>
      </c>
      <c r="F19" s="49"/>
      <c r="G19" s="49" t="e">
        <f>SUMIFS([1]记账凭证簿!$L$1:$L$65536,[1]记账凭证簿!$J$1:$J$65536,$C19,[1]记账凭证簿!$E$1:$E$65536,LEFTB(G$3,2))</f>
        <v>#VALUE!</v>
      </c>
      <c r="H19" s="49" t="e">
        <f>SUMIFS([1]记账凭证簿!$M$1:$M$65536,[1]记账凭证簿!$J$1:$J$65536,$C19,[1]记账凭证簿!$E$1:$E$65536,LEFTB(H$3,2))</f>
        <v>#VALUE!</v>
      </c>
      <c r="I19" s="49" t="e">
        <f t="shared" si="12"/>
        <v>#VALUE!</v>
      </c>
      <c r="J19" s="49" t="e">
        <f t="shared" si="13"/>
        <v>#VALUE!</v>
      </c>
      <c r="K19" s="49" t="e">
        <f>SUMIFS([1]记账凭证簿!$L$1:$L$65536,[1]记账凭证簿!$J$1:$J$65536,$C19,[1]记账凭证簿!$E$1:$E$65536,LEFTB(K$3,2))</f>
        <v>#VALUE!</v>
      </c>
      <c r="L19" s="49" t="e">
        <f>SUMIFS([1]记账凭证簿!$M$1:$M$65536,[1]记账凭证簿!$J$1:$J$65536,$C19,[1]记账凭证簿!$E$1:$E$65536,LEFTB(L$3,2))</f>
        <v>#VALUE!</v>
      </c>
      <c r="M19" s="49" t="e">
        <f t="shared" si="14"/>
        <v>#VALUE!</v>
      </c>
      <c r="N19" s="49" t="e">
        <f t="shared" si="1"/>
        <v>#VALUE!</v>
      </c>
      <c r="O19" s="49" t="e">
        <f>SUMIFS([1]记账凭证簿!$L$1:$L$65536,[1]记账凭证簿!$J$1:$J$65536,$C19,[1]记账凭证簿!$E$1:$E$65536,LEFTB(O$3,2))</f>
        <v>#VALUE!</v>
      </c>
      <c r="P19" s="49" t="e">
        <f>SUMIFS([1]记账凭证簿!$M$1:$M$65536,[1]记账凭证簿!$J$1:$J$65536,$C19,[1]记账凭证簿!$E$1:$E$65536,LEFTB(P$3,2))</f>
        <v>#VALUE!</v>
      </c>
      <c r="Q19" s="49" t="e">
        <f t="shared" si="15"/>
        <v>#VALUE!</v>
      </c>
      <c r="R19" s="49" t="e">
        <f t="shared" si="2"/>
        <v>#VALUE!</v>
      </c>
      <c r="S19" s="49" t="e">
        <f>SUMIFS([1]记账凭证簿!$L$1:$L$65536,[1]记账凭证簿!$J$1:$J$65536,$C19,[1]记账凭证簿!$E$1:$E$65536,LEFTB(S$3,2))</f>
        <v>#VALUE!</v>
      </c>
      <c r="T19" s="49" t="e">
        <f>SUMIFS([1]记账凭证簿!$M$1:$M$65536,[1]记账凭证簿!$J$1:$J$65536,$C19,[1]记账凭证簿!$E$1:$E$65536,LEFTB(T$3,2))</f>
        <v>#VALUE!</v>
      </c>
      <c r="U19" s="49" t="e">
        <f t="shared" si="16"/>
        <v>#VALUE!</v>
      </c>
      <c r="V19" s="49" t="e">
        <f t="shared" si="3"/>
        <v>#VALUE!</v>
      </c>
      <c r="W19" s="49" t="e">
        <f>SUMIFS([1]记账凭证簿!$L$1:$L$65536,[1]记账凭证簿!$J$1:$J$65536,$C19,[1]记账凭证簿!$E$1:$E$65536,LEFTB(W$3,2))</f>
        <v>#VALUE!</v>
      </c>
      <c r="X19" s="49" t="e">
        <f>SUMIFS([1]记账凭证簿!$M$1:$M$65536,[1]记账凭证簿!$J$1:$J$65536,$C19,[1]记账凭证簿!$E$1:$E$65536,LEFTB(X$3,2))</f>
        <v>#VALUE!</v>
      </c>
      <c r="Y19" s="49" t="e">
        <f t="shared" si="17"/>
        <v>#VALUE!</v>
      </c>
      <c r="Z19" s="49" t="e">
        <f t="shared" si="4"/>
        <v>#VALUE!</v>
      </c>
      <c r="AA19" s="49" t="e">
        <f>SUMIFS([1]记账凭证簿!$L$1:$L$65536,[1]记账凭证簿!$J$1:$J$65536,$C19,[1]记账凭证簿!$E$1:$E$65536,LEFTB(AA$3,2))</f>
        <v>#VALUE!</v>
      </c>
      <c r="AB19" s="49" t="e">
        <f>SUMIFS([1]记账凭证簿!$M$1:$M$65536,[1]记账凭证簿!$J$1:$J$65536,$C19,[1]记账凭证簿!$E$1:$E$65536,LEFTB(AB$3,2))</f>
        <v>#VALUE!</v>
      </c>
      <c r="AC19" s="49" t="e">
        <f t="shared" si="18"/>
        <v>#VALUE!</v>
      </c>
      <c r="AD19" s="49" t="e">
        <f t="shared" si="5"/>
        <v>#VALUE!</v>
      </c>
      <c r="AE19" s="49" t="e">
        <f>SUMIFS([1]记账凭证簿!$L$1:$L$65536,[1]记账凭证簿!$J$1:$J$65536,$C19,[1]记账凭证簿!$E$1:$E$65536,LEFTB(AE$3,2))</f>
        <v>#VALUE!</v>
      </c>
      <c r="AF19" s="49" t="e">
        <f>SUMIFS([1]记账凭证簿!$M$1:$M$65536,[1]记账凭证簿!$J$1:$J$65536,$C19,[1]记账凭证簿!$E$1:$E$65536,LEFTB(AF$3,2))</f>
        <v>#VALUE!</v>
      </c>
      <c r="AG19" s="49" t="e">
        <f t="shared" si="19"/>
        <v>#VALUE!</v>
      </c>
      <c r="AH19" s="49" t="e">
        <f t="shared" si="6"/>
        <v>#VALUE!</v>
      </c>
      <c r="AI19" s="49" t="e">
        <f>SUMIFS([1]记账凭证簿!$L$1:$L$65536,[1]记账凭证簿!$J$1:$J$65536,$C19,[1]记账凭证簿!$E$1:$E$65536,LEFTB(AI$3,2))</f>
        <v>#VALUE!</v>
      </c>
      <c r="AJ19" s="49" t="e">
        <f>SUMIFS([1]记账凭证簿!$M$1:$M$65536,[1]记账凭证簿!$J$1:$J$65536,$C19,[1]记账凭证簿!$E$1:$E$65536,LEFTB(AJ$3,2))</f>
        <v>#VALUE!</v>
      </c>
      <c r="AK19" s="49" t="e">
        <f t="shared" si="20"/>
        <v>#VALUE!</v>
      </c>
      <c r="AL19" s="49" t="e">
        <f t="shared" si="7"/>
        <v>#VALUE!</v>
      </c>
      <c r="AM19" s="49" t="e">
        <f>SUMIFS([1]记账凭证簿!$L$1:$L$65536,[1]记账凭证簿!$J$1:$J$65536,$C19,[1]记账凭证簿!$E$1:$E$65536,LEFTB(AM$3,2))</f>
        <v>#VALUE!</v>
      </c>
      <c r="AN19" s="49" t="e">
        <f>SUMIFS([1]记账凭证簿!$M$1:$M$65536,[1]记账凭证簿!$J$1:$J$65536,$C19,[1]记账凭证簿!$E$1:$E$65536,LEFTB(AN$3,2))</f>
        <v>#VALUE!</v>
      </c>
      <c r="AO19" s="49" t="e">
        <f t="shared" si="21"/>
        <v>#VALUE!</v>
      </c>
      <c r="AP19" s="49" t="e">
        <f t="shared" si="8"/>
        <v>#VALUE!</v>
      </c>
      <c r="AQ19" s="49" t="e">
        <f>SUMIFS([1]记账凭证簿!$L$1:$L$65536,[1]记账凭证簿!$J$1:$J$65536,$C19,[1]记账凭证簿!$E$1:$E$65536,LEFTB(AQ$3,2))</f>
        <v>#VALUE!</v>
      </c>
      <c r="AR19" s="49" t="e">
        <f>SUMIFS([1]记账凭证簿!$M$1:$M$65536,[1]记账凭证簿!$J$1:$J$65536,$C19,[1]记账凭证簿!$E$1:$E$65536,LEFTB(AR$3,2))</f>
        <v>#VALUE!</v>
      </c>
      <c r="AS19" s="49" t="e">
        <f t="shared" si="22"/>
        <v>#VALUE!</v>
      </c>
      <c r="AT19" s="49" t="e">
        <f t="shared" si="9"/>
        <v>#VALUE!</v>
      </c>
      <c r="AU19" s="49" t="e">
        <f>SUMIFS([1]记账凭证簿!$L$1:$L$65536,[1]记账凭证簿!$J$1:$J$65536,$C19,[1]记账凭证簿!$E$1:$E$65536,LEFTB(AU$3,2))</f>
        <v>#VALUE!</v>
      </c>
      <c r="AV19" s="49" t="e">
        <f>SUMIFS([1]记账凭证簿!$M$1:$M$65536,[1]记账凭证簿!$J$1:$J$65536,$C19,[1]记账凭证簿!$E$1:$E$65536,LEFTB(AV$3,2))</f>
        <v>#VALUE!</v>
      </c>
      <c r="AW19" s="49" t="e">
        <f t="shared" si="23"/>
        <v>#VALUE!</v>
      </c>
      <c r="AX19" s="49" t="e">
        <f t="shared" si="10"/>
        <v>#VALUE!</v>
      </c>
      <c r="AY19" s="49" t="e">
        <f>SUMIFS([1]记账凭证簿!$L$1:$L$65536,[1]记账凭证簿!$J$1:$J$65536,$C19,[1]记账凭证簿!$E$1:$E$65536,LEFTB(AY$3,2))</f>
        <v>#VALUE!</v>
      </c>
      <c r="AZ19" s="49" t="e">
        <f>SUMIFS([1]记账凭证簿!$M$1:$M$65536,[1]记账凭证簿!$J$1:$J$65536,$C19,[1]记账凭证簿!$E$1:$E$65536,LEFTB(AZ$3,2))</f>
        <v>#VALUE!</v>
      </c>
      <c r="BA19" s="49" t="e">
        <f t="shared" si="24"/>
        <v>#VALUE!</v>
      </c>
      <c r="BB19" s="49" t="e">
        <f t="shared" si="11"/>
        <v>#VALUE!</v>
      </c>
    </row>
    <row r="20" spans="2:54" ht="17.25" x14ac:dyDescent="0.2">
      <c r="B20" s="47">
        <v>1411</v>
      </c>
      <c r="C20" s="48" t="s">
        <v>168</v>
      </c>
      <c r="D20" s="48"/>
      <c r="E20" s="49">
        <v>182200</v>
      </c>
      <c r="F20" s="49"/>
      <c r="G20" s="49" t="e">
        <f>SUMIFS([1]记账凭证簿!$L$1:$L$65536,[1]记账凭证簿!$J$1:$J$65536,$C20,[1]记账凭证簿!$E$1:$E$65536,LEFTB(G$3,2))</f>
        <v>#VALUE!</v>
      </c>
      <c r="H20" s="49" t="e">
        <f>SUMIFS([1]记账凭证簿!$M$1:$M$65536,[1]记账凭证簿!$J$1:$J$65536,$C20,[1]记账凭证簿!$E$1:$E$65536,LEFTB(H$3,2))</f>
        <v>#VALUE!</v>
      </c>
      <c r="I20" s="49" t="e">
        <f t="shared" si="12"/>
        <v>#VALUE!</v>
      </c>
      <c r="J20" s="49" t="e">
        <f t="shared" si="13"/>
        <v>#VALUE!</v>
      </c>
      <c r="K20" s="49" t="e">
        <f>SUMIFS([1]记账凭证簿!$L$1:$L$65536,[1]记账凭证簿!$J$1:$J$65536,$C20,[1]记账凭证簿!$E$1:$E$65536,LEFTB(K$3,2))</f>
        <v>#VALUE!</v>
      </c>
      <c r="L20" s="49" t="e">
        <f>SUMIFS([1]记账凭证簿!$M$1:$M$65536,[1]记账凭证簿!$J$1:$J$65536,$C20,[1]记账凭证簿!$E$1:$E$65536,LEFTB(L$3,2))</f>
        <v>#VALUE!</v>
      </c>
      <c r="M20" s="49" t="e">
        <f t="shared" si="14"/>
        <v>#VALUE!</v>
      </c>
      <c r="N20" s="49" t="e">
        <f t="shared" si="1"/>
        <v>#VALUE!</v>
      </c>
      <c r="O20" s="49" t="e">
        <f>SUMIFS([1]记账凭证簿!$L$1:$L$65536,[1]记账凭证簿!$J$1:$J$65536,$C20,[1]记账凭证簿!$E$1:$E$65536,LEFTB(O$3,2))</f>
        <v>#VALUE!</v>
      </c>
      <c r="P20" s="49" t="e">
        <f>SUMIFS([1]记账凭证簿!$M$1:$M$65536,[1]记账凭证簿!$J$1:$J$65536,$C20,[1]记账凭证簿!$E$1:$E$65536,LEFTB(P$3,2))</f>
        <v>#VALUE!</v>
      </c>
      <c r="Q20" s="49" t="e">
        <f t="shared" si="15"/>
        <v>#VALUE!</v>
      </c>
      <c r="R20" s="49" t="e">
        <f t="shared" si="2"/>
        <v>#VALUE!</v>
      </c>
      <c r="S20" s="49" t="e">
        <f>SUMIFS([1]记账凭证簿!$L$1:$L$65536,[1]记账凭证簿!$J$1:$J$65536,$C20,[1]记账凭证簿!$E$1:$E$65536,LEFTB(S$3,2))</f>
        <v>#VALUE!</v>
      </c>
      <c r="T20" s="49" t="e">
        <f>SUMIFS([1]记账凭证簿!$M$1:$M$65536,[1]记账凭证簿!$J$1:$J$65536,$C20,[1]记账凭证簿!$E$1:$E$65536,LEFTB(T$3,2))</f>
        <v>#VALUE!</v>
      </c>
      <c r="U20" s="49" t="e">
        <f t="shared" si="16"/>
        <v>#VALUE!</v>
      </c>
      <c r="V20" s="49" t="e">
        <f t="shared" si="3"/>
        <v>#VALUE!</v>
      </c>
      <c r="W20" s="49" t="e">
        <f>SUMIFS([1]记账凭证簿!$L$1:$L$65536,[1]记账凭证簿!$J$1:$J$65536,$C20,[1]记账凭证簿!$E$1:$E$65536,LEFTB(W$3,2))</f>
        <v>#VALUE!</v>
      </c>
      <c r="X20" s="49" t="e">
        <f>SUMIFS([1]记账凭证簿!$M$1:$M$65536,[1]记账凭证簿!$J$1:$J$65536,$C20,[1]记账凭证簿!$E$1:$E$65536,LEFTB(X$3,2))</f>
        <v>#VALUE!</v>
      </c>
      <c r="Y20" s="49" t="e">
        <f t="shared" si="17"/>
        <v>#VALUE!</v>
      </c>
      <c r="Z20" s="49" t="e">
        <f t="shared" si="4"/>
        <v>#VALUE!</v>
      </c>
      <c r="AA20" s="49" t="e">
        <f>SUMIFS([1]记账凭证簿!$L$1:$L$65536,[1]记账凭证簿!$J$1:$J$65536,$C20,[1]记账凭证簿!$E$1:$E$65536,LEFTB(AA$3,2))</f>
        <v>#VALUE!</v>
      </c>
      <c r="AB20" s="49" t="e">
        <f>SUMIFS([1]记账凭证簿!$M$1:$M$65536,[1]记账凭证簿!$J$1:$J$65536,$C20,[1]记账凭证簿!$E$1:$E$65536,LEFTB(AB$3,2))</f>
        <v>#VALUE!</v>
      </c>
      <c r="AC20" s="49" t="e">
        <f t="shared" si="18"/>
        <v>#VALUE!</v>
      </c>
      <c r="AD20" s="49" t="e">
        <f t="shared" si="5"/>
        <v>#VALUE!</v>
      </c>
      <c r="AE20" s="49" t="e">
        <f>SUMIFS([1]记账凭证簿!$L$1:$L$65536,[1]记账凭证簿!$J$1:$J$65536,$C20,[1]记账凭证簿!$E$1:$E$65536,LEFTB(AE$3,2))</f>
        <v>#VALUE!</v>
      </c>
      <c r="AF20" s="49" t="e">
        <f>SUMIFS([1]记账凭证簿!$M$1:$M$65536,[1]记账凭证簿!$J$1:$J$65536,$C20,[1]记账凭证簿!$E$1:$E$65536,LEFTB(AF$3,2))</f>
        <v>#VALUE!</v>
      </c>
      <c r="AG20" s="49" t="e">
        <f t="shared" si="19"/>
        <v>#VALUE!</v>
      </c>
      <c r="AH20" s="49" t="e">
        <f t="shared" si="6"/>
        <v>#VALUE!</v>
      </c>
      <c r="AI20" s="49" t="e">
        <f>SUMIFS([1]记账凭证簿!$L$1:$L$65536,[1]记账凭证簿!$J$1:$J$65536,$C20,[1]记账凭证簿!$E$1:$E$65536,LEFTB(AI$3,2))</f>
        <v>#VALUE!</v>
      </c>
      <c r="AJ20" s="49" t="e">
        <f>SUMIFS([1]记账凭证簿!$M$1:$M$65536,[1]记账凭证簿!$J$1:$J$65536,$C20,[1]记账凭证簿!$E$1:$E$65536,LEFTB(AJ$3,2))</f>
        <v>#VALUE!</v>
      </c>
      <c r="AK20" s="49" t="e">
        <f t="shared" si="20"/>
        <v>#VALUE!</v>
      </c>
      <c r="AL20" s="49" t="e">
        <f t="shared" si="7"/>
        <v>#VALUE!</v>
      </c>
      <c r="AM20" s="49" t="e">
        <f>SUMIFS([1]记账凭证簿!$L$1:$L$65536,[1]记账凭证簿!$J$1:$J$65536,$C20,[1]记账凭证簿!$E$1:$E$65536,LEFTB(AM$3,2))</f>
        <v>#VALUE!</v>
      </c>
      <c r="AN20" s="49" t="e">
        <f>SUMIFS([1]记账凭证簿!$M$1:$M$65536,[1]记账凭证簿!$J$1:$J$65536,$C20,[1]记账凭证簿!$E$1:$E$65536,LEFTB(AN$3,2))</f>
        <v>#VALUE!</v>
      </c>
      <c r="AO20" s="49" t="e">
        <f t="shared" si="21"/>
        <v>#VALUE!</v>
      </c>
      <c r="AP20" s="49" t="e">
        <f t="shared" si="8"/>
        <v>#VALUE!</v>
      </c>
      <c r="AQ20" s="49" t="e">
        <f>SUMIFS([1]记账凭证簿!$L$1:$L$65536,[1]记账凭证簿!$J$1:$J$65536,$C20,[1]记账凭证簿!$E$1:$E$65536,LEFTB(AQ$3,2))</f>
        <v>#VALUE!</v>
      </c>
      <c r="AR20" s="49" t="e">
        <f>SUMIFS([1]记账凭证簿!$M$1:$M$65536,[1]记账凭证簿!$J$1:$J$65536,$C20,[1]记账凭证簿!$E$1:$E$65536,LEFTB(AR$3,2))</f>
        <v>#VALUE!</v>
      </c>
      <c r="AS20" s="49" t="e">
        <f t="shared" si="22"/>
        <v>#VALUE!</v>
      </c>
      <c r="AT20" s="49" t="e">
        <f t="shared" si="9"/>
        <v>#VALUE!</v>
      </c>
      <c r="AU20" s="49" t="e">
        <f>SUMIFS([1]记账凭证簿!$L$1:$L$65536,[1]记账凭证簿!$J$1:$J$65536,$C20,[1]记账凭证簿!$E$1:$E$65536,LEFTB(AU$3,2))</f>
        <v>#VALUE!</v>
      </c>
      <c r="AV20" s="49" t="e">
        <f>SUMIFS([1]记账凭证簿!$M$1:$M$65536,[1]记账凭证簿!$J$1:$J$65536,$C20,[1]记账凭证簿!$E$1:$E$65536,LEFTB(AV$3,2))</f>
        <v>#VALUE!</v>
      </c>
      <c r="AW20" s="49" t="e">
        <f t="shared" si="23"/>
        <v>#VALUE!</v>
      </c>
      <c r="AX20" s="49" t="e">
        <f t="shared" si="10"/>
        <v>#VALUE!</v>
      </c>
      <c r="AY20" s="49" t="e">
        <f>SUMIFS([1]记账凭证簿!$L$1:$L$65536,[1]记账凭证簿!$J$1:$J$65536,$C20,[1]记账凭证簿!$E$1:$E$65536,LEFTB(AY$3,2))</f>
        <v>#VALUE!</v>
      </c>
      <c r="AZ20" s="49" t="e">
        <f>SUMIFS([1]记账凭证簿!$M$1:$M$65536,[1]记账凭证簿!$J$1:$J$65536,$C20,[1]记账凭证簿!$E$1:$E$65536,LEFTB(AZ$3,2))</f>
        <v>#VALUE!</v>
      </c>
      <c r="BA20" s="49" t="e">
        <f t="shared" si="24"/>
        <v>#VALUE!</v>
      </c>
      <c r="BB20" s="49" t="e">
        <f t="shared" si="11"/>
        <v>#VALUE!</v>
      </c>
    </row>
    <row r="21" spans="2:54" ht="17.25" x14ac:dyDescent="0.2">
      <c r="B21" s="47">
        <v>1481</v>
      </c>
      <c r="C21" s="48" t="s">
        <v>171</v>
      </c>
      <c r="D21" s="48"/>
      <c r="E21" s="49">
        <v>0</v>
      </c>
      <c r="F21" s="49">
        <v>0</v>
      </c>
      <c r="G21" s="49" t="e">
        <f>SUMIFS([1]记账凭证簿!$L$1:$L$65536,[1]记账凭证簿!$J$1:$J$65536,$C21,[1]记账凭证簿!$E$1:$E$65536,LEFTB(G$3,2))</f>
        <v>#VALUE!</v>
      </c>
      <c r="H21" s="49" t="e">
        <f>SUMIFS([1]记账凭证簿!$M$1:$M$65536,[1]记账凭证簿!$J$1:$J$65536,$C21,[1]记账凭证簿!$E$1:$E$65536,LEFTB(H$3,2))</f>
        <v>#VALUE!</v>
      </c>
      <c r="I21" s="49" t="e">
        <f t="shared" si="12"/>
        <v>#VALUE!</v>
      </c>
      <c r="J21" s="49" t="e">
        <f t="shared" si="13"/>
        <v>#VALUE!</v>
      </c>
      <c r="K21" s="49" t="e">
        <f>SUMIFS([1]记账凭证簿!$L$1:$L$65536,[1]记账凭证簿!$J$1:$J$65536,$C21,[1]记账凭证簿!$E$1:$E$65536,LEFTB(K$3,2))</f>
        <v>#VALUE!</v>
      </c>
      <c r="L21" s="49" t="e">
        <f>SUMIFS([1]记账凭证簿!$M$1:$M$65536,[1]记账凭证簿!$J$1:$J$65536,$C21,[1]记账凭证簿!$E$1:$E$65536,LEFTB(L$3,2))</f>
        <v>#VALUE!</v>
      </c>
      <c r="M21" s="49" t="e">
        <f t="shared" si="14"/>
        <v>#VALUE!</v>
      </c>
      <c r="N21" s="49" t="e">
        <f t="shared" si="1"/>
        <v>#VALUE!</v>
      </c>
      <c r="O21" s="49" t="e">
        <f>SUMIFS([1]记账凭证簿!$L$1:$L$65536,[1]记账凭证簿!$J$1:$J$65536,$C21,[1]记账凭证簿!$E$1:$E$65536,LEFTB(O$3,2))</f>
        <v>#VALUE!</v>
      </c>
      <c r="P21" s="49" t="e">
        <f>SUMIFS([1]记账凭证簿!$M$1:$M$65536,[1]记账凭证簿!$J$1:$J$65536,$C21,[1]记账凭证簿!$E$1:$E$65536,LEFTB(P$3,2))</f>
        <v>#VALUE!</v>
      </c>
      <c r="Q21" s="49" t="e">
        <f t="shared" si="15"/>
        <v>#VALUE!</v>
      </c>
      <c r="R21" s="49" t="e">
        <f t="shared" si="2"/>
        <v>#VALUE!</v>
      </c>
      <c r="S21" s="49" t="e">
        <f>SUMIFS([1]记账凭证簿!$L$1:$L$65536,[1]记账凭证簿!$J$1:$J$65536,$C21,[1]记账凭证簿!$E$1:$E$65536,LEFTB(S$3,2))</f>
        <v>#VALUE!</v>
      </c>
      <c r="T21" s="49" t="e">
        <f>SUMIFS([1]记账凭证簿!$M$1:$M$65536,[1]记账凭证簿!$J$1:$J$65536,$C21,[1]记账凭证簿!$E$1:$E$65536,LEFTB(T$3,2))</f>
        <v>#VALUE!</v>
      </c>
      <c r="U21" s="49" t="e">
        <f t="shared" si="16"/>
        <v>#VALUE!</v>
      </c>
      <c r="V21" s="49" t="e">
        <f t="shared" si="3"/>
        <v>#VALUE!</v>
      </c>
      <c r="W21" s="49" t="e">
        <f>SUMIFS([1]记账凭证簿!$L$1:$L$65536,[1]记账凭证簿!$J$1:$J$65536,$C21,[1]记账凭证簿!$E$1:$E$65536,LEFTB(W$3,2))</f>
        <v>#VALUE!</v>
      </c>
      <c r="X21" s="49" t="e">
        <f>SUMIFS([1]记账凭证簿!$M$1:$M$65536,[1]记账凭证簿!$J$1:$J$65536,$C21,[1]记账凭证簿!$E$1:$E$65536,LEFTB(X$3,2))</f>
        <v>#VALUE!</v>
      </c>
      <c r="Y21" s="49" t="e">
        <f t="shared" si="17"/>
        <v>#VALUE!</v>
      </c>
      <c r="Z21" s="49" t="e">
        <f t="shared" si="4"/>
        <v>#VALUE!</v>
      </c>
      <c r="AA21" s="49" t="e">
        <f>SUMIFS([1]记账凭证簿!$L$1:$L$65536,[1]记账凭证簿!$J$1:$J$65536,$C21,[1]记账凭证簿!$E$1:$E$65536,LEFTB(AA$3,2))</f>
        <v>#VALUE!</v>
      </c>
      <c r="AB21" s="49" t="e">
        <f>SUMIFS([1]记账凭证簿!$M$1:$M$65536,[1]记账凭证簿!$J$1:$J$65536,$C21,[1]记账凭证簿!$E$1:$E$65536,LEFTB(AB$3,2))</f>
        <v>#VALUE!</v>
      </c>
      <c r="AC21" s="49" t="e">
        <f t="shared" si="18"/>
        <v>#VALUE!</v>
      </c>
      <c r="AD21" s="49" t="e">
        <f t="shared" si="5"/>
        <v>#VALUE!</v>
      </c>
      <c r="AE21" s="49" t="e">
        <f>SUMIFS([1]记账凭证簿!$L$1:$L$65536,[1]记账凭证簿!$J$1:$J$65536,$C21,[1]记账凭证簿!$E$1:$E$65536,LEFTB(AE$3,2))</f>
        <v>#VALUE!</v>
      </c>
      <c r="AF21" s="49" t="e">
        <f>SUMIFS([1]记账凭证簿!$M$1:$M$65536,[1]记账凭证簿!$J$1:$J$65536,$C21,[1]记账凭证簿!$E$1:$E$65536,LEFTB(AF$3,2))</f>
        <v>#VALUE!</v>
      </c>
      <c r="AG21" s="49" t="e">
        <f t="shared" si="19"/>
        <v>#VALUE!</v>
      </c>
      <c r="AH21" s="49" t="e">
        <f t="shared" si="6"/>
        <v>#VALUE!</v>
      </c>
      <c r="AI21" s="49" t="e">
        <f>SUMIFS([1]记账凭证簿!$L$1:$L$65536,[1]记账凭证簿!$J$1:$J$65536,$C21,[1]记账凭证簿!$E$1:$E$65536,LEFTB(AI$3,2))</f>
        <v>#VALUE!</v>
      </c>
      <c r="AJ21" s="49" t="e">
        <f>SUMIFS([1]记账凭证簿!$M$1:$M$65536,[1]记账凭证簿!$J$1:$J$65536,$C21,[1]记账凭证簿!$E$1:$E$65536,LEFTB(AJ$3,2))</f>
        <v>#VALUE!</v>
      </c>
      <c r="AK21" s="49" t="e">
        <f t="shared" si="20"/>
        <v>#VALUE!</v>
      </c>
      <c r="AL21" s="49" t="e">
        <f t="shared" si="7"/>
        <v>#VALUE!</v>
      </c>
      <c r="AM21" s="49" t="e">
        <f>SUMIFS([1]记账凭证簿!$L$1:$L$65536,[1]记账凭证簿!$J$1:$J$65536,$C21,[1]记账凭证簿!$E$1:$E$65536,LEFTB(AM$3,2))</f>
        <v>#VALUE!</v>
      </c>
      <c r="AN21" s="49" t="e">
        <f>SUMIFS([1]记账凭证簿!$M$1:$M$65536,[1]记账凭证簿!$J$1:$J$65536,$C21,[1]记账凭证簿!$E$1:$E$65536,LEFTB(AN$3,2))</f>
        <v>#VALUE!</v>
      </c>
      <c r="AO21" s="49" t="e">
        <f t="shared" si="21"/>
        <v>#VALUE!</v>
      </c>
      <c r="AP21" s="49" t="e">
        <f t="shared" si="8"/>
        <v>#VALUE!</v>
      </c>
      <c r="AQ21" s="49" t="e">
        <f>SUMIFS([1]记账凭证簿!$L$1:$L$65536,[1]记账凭证簿!$J$1:$J$65536,$C21,[1]记账凭证簿!$E$1:$E$65536,LEFTB(AQ$3,2))</f>
        <v>#VALUE!</v>
      </c>
      <c r="AR21" s="49" t="e">
        <f>SUMIFS([1]记账凭证簿!$M$1:$M$65536,[1]记账凭证簿!$J$1:$J$65536,$C21,[1]记账凭证簿!$E$1:$E$65536,LEFTB(AR$3,2))</f>
        <v>#VALUE!</v>
      </c>
      <c r="AS21" s="49" t="e">
        <f t="shared" si="22"/>
        <v>#VALUE!</v>
      </c>
      <c r="AT21" s="49" t="e">
        <f t="shared" si="9"/>
        <v>#VALUE!</v>
      </c>
      <c r="AU21" s="49" t="e">
        <f>SUMIFS([1]记账凭证簿!$L$1:$L$65536,[1]记账凭证簿!$J$1:$J$65536,$C21,[1]记账凭证簿!$E$1:$E$65536,LEFTB(AU$3,2))</f>
        <v>#VALUE!</v>
      </c>
      <c r="AV21" s="49" t="e">
        <f>SUMIFS([1]记账凭证簿!$M$1:$M$65536,[1]记账凭证簿!$J$1:$J$65536,$C21,[1]记账凭证簿!$E$1:$E$65536,LEFTB(AV$3,2))</f>
        <v>#VALUE!</v>
      </c>
      <c r="AW21" s="49" t="e">
        <f t="shared" si="23"/>
        <v>#VALUE!</v>
      </c>
      <c r="AX21" s="49" t="e">
        <f t="shared" si="10"/>
        <v>#VALUE!</v>
      </c>
      <c r="AY21" s="49" t="e">
        <f>SUMIFS([1]记账凭证簿!$L$1:$L$65536,[1]记账凭证簿!$J$1:$J$65536,$C21,[1]记账凭证簿!$E$1:$E$65536,LEFTB(AY$3,2))</f>
        <v>#VALUE!</v>
      </c>
      <c r="AZ21" s="49" t="e">
        <f>SUMIFS([1]记账凭证簿!$M$1:$M$65536,[1]记账凭证簿!$J$1:$J$65536,$C21,[1]记账凭证簿!$E$1:$E$65536,LEFTB(AZ$3,2))</f>
        <v>#VALUE!</v>
      </c>
      <c r="BA21" s="49" t="e">
        <f t="shared" si="24"/>
        <v>#VALUE!</v>
      </c>
      <c r="BB21" s="49" t="e">
        <f t="shared" si="11"/>
        <v>#VALUE!</v>
      </c>
    </row>
    <row r="22" spans="2:54" ht="17.25" x14ac:dyDescent="0.2">
      <c r="B22" s="47">
        <v>1505</v>
      </c>
      <c r="C22" s="48" t="s">
        <v>172</v>
      </c>
      <c r="D22" s="48"/>
      <c r="E22" s="49">
        <v>0</v>
      </c>
      <c r="F22" s="49">
        <v>0</v>
      </c>
      <c r="G22" s="49" t="e">
        <f>SUMIFS([1]记账凭证簿!$L$1:$L$65536,[1]记账凭证簿!$J$1:$J$65536,$C22,[1]记账凭证簿!$E$1:$E$65536,LEFTB(G$3,2))</f>
        <v>#VALUE!</v>
      </c>
      <c r="H22" s="49" t="e">
        <f>SUMIFS([1]记账凭证簿!$M$1:$M$65536,[1]记账凭证簿!$J$1:$J$65536,$C22,[1]记账凭证簿!$E$1:$E$65536,LEFTB(H$3,2))</f>
        <v>#VALUE!</v>
      </c>
      <c r="I22" s="49" t="e">
        <f t="shared" si="12"/>
        <v>#VALUE!</v>
      </c>
      <c r="J22" s="49" t="e">
        <f t="shared" si="13"/>
        <v>#VALUE!</v>
      </c>
      <c r="K22" s="49" t="e">
        <f>SUMIFS([1]记账凭证簿!$L$1:$L$65536,[1]记账凭证簿!$J$1:$J$65536,$C22,[1]记账凭证簿!$E$1:$E$65536,LEFTB(K$3,2))</f>
        <v>#VALUE!</v>
      </c>
      <c r="L22" s="49" t="e">
        <f>SUMIFS([1]记账凭证簿!$M$1:$M$65536,[1]记账凭证簿!$J$1:$J$65536,$C22,[1]记账凭证簿!$E$1:$E$65536,LEFTB(L$3,2))</f>
        <v>#VALUE!</v>
      </c>
      <c r="M22" s="49" t="e">
        <f t="shared" si="14"/>
        <v>#VALUE!</v>
      </c>
      <c r="N22" s="49" t="e">
        <f t="shared" si="1"/>
        <v>#VALUE!</v>
      </c>
      <c r="O22" s="49" t="e">
        <f>SUMIFS([1]记账凭证簿!$L$1:$L$65536,[1]记账凭证簿!$J$1:$J$65536,$C22,[1]记账凭证簿!$E$1:$E$65536,LEFTB(O$3,2))</f>
        <v>#VALUE!</v>
      </c>
      <c r="P22" s="49" t="e">
        <f>SUMIFS([1]记账凭证簿!$M$1:$M$65536,[1]记账凭证簿!$J$1:$J$65536,$C22,[1]记账凭证簿!$E$1:$E$65536,LEFTB(P$3,2))</f>
        <v>#VALUE!</v>
      </c>
      <c r="Q22" s="49" t="e">
        <f t="shared" si="15"/>
        <v>#VALUE!</v>
      </c>
      <c r="R22" s="49" t="e">
        <f t="shared" si="2"/>
        <v>#VALUE!</v>
      </c>
      <c r="S22" s="49" t="e">
        <f>SUMIFS([1]记账凭证簿!$L$1:$L$65536,[1]记账凭证簿!$J$1:$J$65536,$C22,[1]记账凭证簿!$E$1:$E$65536,LEFTB(S$3,2))</f>
        <v>#VALUE!</v>
      </c>
      <c r="T22" s="49" t="e">
        <f>SUMIFS([1]记账凭证簿!$M$1:$M$65536,[1]记账凭证簿!$J$1:$J$65536,$C22,[1]记账凭证簿!$E$1:$E$65536,LEFTB(T$3,2))</f>
        <v>#VALUE!</v>
      </c>
      <c r="U22" s="49" t="e">
        <f t="shared" si="16"/>
        <v>#VALUE!</v>
      </c>
      <c r="V22" s="49" t="e">
        <f t="shared" si="3"/>
        <v>#VALUE!</v>
      </c>
      <c r="W22" s="49" t="e">
        <f>SUMIFS([1]记账凭证簿!$L$1:$L$65536,[1]记账凭证簿!$J$1:$J$65536,$C22,[1]记账凭证簿!$E$1:$E$65536,LEFTB(W$3,2))</f>
        <v>#VALUE!</v>
      </c>
      <c r="X22" s="49" t="e">
        <f>SUMIFS([1]记账凭证簿!$M$1:$M$65536,[1]记账凭证簿!$J$1:$J$65536,$C22,[1]记账凭证簿!$E$1:$E$65536,LEFTB(X$3,2))</f>
        <v>#VALUE!</v>
      </c>
      <c r="Y22" s="49" t="e">
        <f t="shared" si="17"/>
        <v>#VALUE!</v>
      </c>
      <c r="Z22" s="49" t="e">
        <f t="shared" si="4"/>
        <v>#VALUE!</v>
      </c>
      <c r="AA22" s="49" t="e">
        <f>SUMIFS([1]记账凭证簿!$L$1:$L$65536,[1]记账凭证簿!$J$1:$J$65536,$C22,[1]记账凭证簿!$E$1:$E$65536,LEFTB(AA$3,2))</f>
        <v>#VALUE!</v>
      </c>
      <c r="AB22" s="49" t="e">
        <f>SUMIFS([1]记账凭证簿!$M$1:$M$65536,[1]记账凭证簿!$J$1:$J$65536,$C22,[1]记账凭证簿!$E$1:$E$65536,LEFTB(AB$3,2))</f>
        <v>#VALUE!</v>
      </c>
      <c r="AC22" s="49" t="e">
        <f t="shared" si="18"/>
        <v>#VALUE!</v>
      </c>
      <c r="AD22" s="49" t="e">
        <f t="shared" si="5"/>
        <v>#VALUE!</v>
      </c>
      <c r="AE22" s="49" t="e">
        <f>SUMIFS([1]记账凭证簿!$L$1:$L$65536,[1]记账凭证簿!$J$1:$J$65536,$C22,[1]记账凭证簿!$E$1:$E$65536,LEFTB(AE$3,2))</f>
        <v>#VALUE!</v>
      </c>
      <c r="AF22" s="49" t="e">
        <f>SUMIFS([1]记账凭证簿!$M$1:$M$65536,[1]记账凭证簿!$J$1:$J$65536,$C22,[1]记账凭证簿!$E$1:$E$65536,LEFTB(AF$3,2))</f>
        <v>#VALUE!</v>
      </c>
      <c r="AG22" s="49" t="e">
        <f t="shared" si="19"/>
        <v>#VALUE!</v>
      </c>
      <c r="AH22" s="49" t="e">
        <f t="shared" si="6"/>
        <v>#VALUE!</v>
      </c>
      <c r="AI22" s="49" t="e">
        <f>SUMIFS([1]记账凭证簿!$L$1:$L$65536,[1]记账凭证簿!$J$1:$J$65536,$C22,[1]记账凭证簿!$E$1:$E$65536,LEFTB(AI$3,2))</f>
        <v>#VALUE!</v>
      </c>
      <c r="AJ22" s="49" t="e">
        <f>SUMIFS([1]记账凭证簿!$M$1:$M$65536,[1]记账凭证簿!$J$1:$J$65536,$C22,[1]记账凭证簿!$E$1:$E$65536,LEFTB(AJ$3,2))</f>
        <v>#VALUE!</v>
      </c>
      <c r="AK22" s="49" t="e">
        <f t="shared" si="20"/>
        <v>#VALUE!</v>
      </c>
      <c r="AL22" s="49" t="e">
        <f t="shared" si="7"/>
        <v>#VALUE!</v>
      </c>
      <c r="AM22" s="49" t="e">
        <f>SUMIFS([1]记账凭证簿!$L$1:$L$65536,[1]记账凭证簿!$J$1:$J$65536,$C22,[1]记账凭证簿!$E$1:$E$65536,LEFTB(AM$3,2))</f>
        <v>#VALUE!</v>
      </c>
      <c r="AN22" s="49" t="e">
        <f>SUMIFS([1]记账凭证簿!$M$1:$M$65536,[1]记账凭证簿!$J$1:$J$65536,$C22,[1]记账凭证簿!$E$1:$E$65536,LEFTB(AN$3,2))</f>
        <v>#VALUE!</v>
      </c>
      <c r="AO22" s="49" t="e">
        <f t="shared" si="21"/>
        <v>#VALUE!</v>
      </c>
      <c r="AP22" s="49" t="e">
        <f t="shared" si="8"/>
        <v>#VALUE!</v>
      </c>
      <c r="AQ22" s="49" t="e">
        <f>SUMIFS([1]记账凭证簿!$L$1:$L$65536,[1]记账凭证簿!$J$1:$J$65536,$C22,[1]记账凭证簿!$E$1:$E$65536,LEFTB(AQ$3,2))</f>
        <v>#VALUE!</v>
      </c>
      <c r="AR22" s="49" t="e">
        <f>SUMIFS([1]记账凭证簿!$M$1:$M$65536,[1]记账凭证簿!$J$1:$J$65536,$C22,[1]记账凭证簿!$E$1:$E$65536,LEFTB(AR$3,2))</f>
        <v>#VALUE!</v>
      </c>
      <c r="AS22" s="49" t="e">
        <f t="shared" si="22"/>
        <v>#VALUE!</v>
      </c>
      <c r="AT22" s="49" t="e">
        <f t="shared" si="9"/>
        <v>#VALUE!</v>
      </c>
      <c r="AU22" s="49" t="e">
        <f>SUMIFS([1]记账凭证簿!$L$1:$L$65536,[1]记账凭证簿!$J$1:$J$65536,$C22,[1]记账凭证簿!$E$1:$E$65536,LEFTB(AU$3,2))</f>
        <v>#VALUE!</v>
      </c>
      <c r="AV22" s="49" t="e">
        <f>SUMIFS([1]记账凭证簿!$M$1:$M$65536,[1]记账凭证簿!$J$1:$J$65536,$C22,[1]记账凭证簿!$E$1:$E$65536,LEFTB(AV$3,2))</f>
        <v>#VALUE!</v>
      </c>
      <c r="AW22" s="49" t="e">
        <f t="shared" si="23"/>
        <v>#VALUE!</v>
      </c>
      <c r="AX22" s="49" t="e">
        <f t="shared" si="10"/>
        <v>#VALUE!</v>
      </c>
      <c r="AY22" s="49" t="e">
        <f>SUMIFS([1]记账凭证簿!$L$1:$L$65536,[1]记账凭证簿!$J$1:$J$65536,$C22,[1]记账凭证簿!$E$1:$E$65536,LEFTB(AY$3,2))</f>
        <v>#VALUE!</v>
      </c>
      <c r="AZ22" s="49" t="e">
        <f>SUMIFS([1]记账凭证簿!$M$1:$M$65536,[1]记账凭证簿!$J$1:$J$65536,$C22,[1]记账凭证簿!$E$1:$E$65536,LEFTB(AZ$3,2))</f>
        <v>#VALUE!</v>
      </c>
      <c r="BA22" s="49" t="e">
        <f t="shared" si="24"/>
        <v>#VALUE!</v>
      </c>
      <c r="BB22" s="49" t="e">
        <f t="shared" si="11"/>
        <v>#VALUE!</v>
      </c>
    </row>
    <row r="23" spans="2:54" ht="17.25" x14ac:dyDescent="0.2">
      <c r="B23" s="47">
        <v>1506</v>
      </c>
      <c r="C23" s="48" t="s">
        <v>173</v>
      </c>
      <c r="D23" s="48"/>
      <c r="E23" s="49">
        <v>0</v>
      </c>
      <c r="F23" s="49">
        <v>0</v>
      </c>
      <c r="G23" s="49" t="e">
        <f>SUMIFS([1]记账凭证簿!$L$1:$L$65536,[1]记账凭证簿!$J$1:$J$65536,$C23,[1]记账凭证簿!$E$1:$E$65536,LEFTB(G$3,2))</f>
        <v>#VALUE!</v>
      </c>
      <c r="H23" s="49" t="e">
        <f>SUMIFS([1]记账凭证簿!$M$1:$M$65536,[1]记账凭证簿!$J$1:$J$65536,$C23,[1]记账凭证簿!$E$1:$E$65536,LEFTB(H$3,2))</f>
        <v>#VALUE!</v>
      </c>
      <c r="I23" s="49" t="e">
        <f t="shared" si="12"/>
        <v>#VALUE!</v>
      </c>
      <c r="J23" s="49" t="e">
        <f t="shared" si="13"/>
        <v>#VALUE!</v>
      </c>
      <c r="K23" s="49" t="e">
        <f>SUMIFS([1]记账凭证簿!$L$1:$L$65536,[1]记账凭证簿!$J$1:$J$65536,$C23,[1]记账凭证簿!$E$1:$E$65536,LEFTB(K$3,2))</f>
        <v>#VALUE!</v>
      </c>
      <c r="L23" s="49" t="e">
        <f>SUMIFS([1]记账凭证簿!$M$1:$M$65536,[1]记账凭证簿!$J$1:$J$65536,$C23,[1]记账凭证簿!$E$1:$E$65536,LEFTB(L$3,2))</f>
        <v>#VALUE!</v>
      </c>
      <c r="M23" s="49" t="e">
        <f t="shared" si="14"/>
        <v>#VALUE!</v>
      </c>
      <c r="N23" s="49" t="e">
        <f t="shared" si="1"/>
        <v>#VALUE!</v>
      </c>
      <c r="O23" s="49" t="e">
        <f>SUMIFS([1]记账凭证簿!$L$1:$L$65536,[1]记账凭证簿!$J$1:$J$65536,$C23,[1]记账凭证簿!$E$1:$E$65536,LEFTB(O$3,2))</f>
        <v>#VALUE!</v>
      </c>
      <c r="P23" s="49" t="e">
        <f>SUMIFS([1]记账凭证簿!$M$1:$M$65536,[1]记账凭证簿!$J$1:$J$65536,$C23,[1]记账凭证簿!$E$1:$E$65536,LEFTB(P$3,2))</f>
        <v>#VALUE!</v>
      </c>
      <c r="Q23" s="49" t="e">
        <f t="shared" si="15"/>
        <v>#VALUE!</v>
      </c>
      <c r="R23" s="49" t="e">
        <f t="shared" si="2"/>
        <v>#VALUE!</v>
      </c>
      <c r="S23" s="49" t="e">
        <f>SUMIFS([1]记账凭证簿!$L$1:$L$65536,[1]记账凭证簿!$J$1:$J$65536,$C23,[1]记账凭证簿!$E$1:$E$65536,LEFTB(S$3,2))</f>
        <v>#VALUE!</v>
      </c>
      <c r="T23" s="49" t="e">
        <f>SUMIFS([1]记账凭证簿!$M$1:$M$65536,[1]记账凭证簿!$J$1:$J$65536,$C23,[1]记账凭证簿!$E$1:$E$65536,LEFTB(T$3,2))</f>
        <v>#VALUE!</v>
      </c>
      <c r="U23" s="49" t="e">
        <f t="shared" si="16"/>
        <v>#VALUE!</v>
      </c>
      <c r="V23" s="49" t="e">
        <f t="shared" si="3"/>
        <v>#VALUE!</v>
      </c>
      <c r="W23" s="49" t="e">
        <f>SUMIFS([1]记账凭证簿!$L$1:$L$65536,[1]记账凭证簿!$J$1:$J$65536,$C23,[1]记账凭证簿!$E$1:$E$65536,LEFTB(W$3,2))</f>
        <v>#VALUE!</v>
      </c>
      <c r="X23" s="49" t="e">
        <f>SUMIFS([1]记账凭证簿!$M$1:$M$65536,[1]记账凭证簿!$J$1:$J$65536,$C23,[1]记账凭证簿!$E$1:$E$65536,LEFTB(X$3,2))</f>
        <v>#VALUE!</v>
      </c>
      <c r="Y23" s="49" t="e">
        <f t="shared" si="17"/>
        <v>#VALUE!</v>
      </c>
      <c r="Z23" s="49" t="e">
        <f t="shared" si="4"/>
        <v>#VALUE!</v>
      </c>
      <c r="AA23" s="49" t="e">
        <f>SUMIFS([1]记账凭证簿!$L$1:$L$65536,[1]记账凭证簿!$J$1:$J$65536,$C23,[1]记账凭证簿!$E$1:$E$65536,LEFTB(AA$3,2))</f>
        <v>#VALUE!</v>
      </c>
      <c r="AB23" s="49" t="e">
        <f>SUMIFS([1]记账凭证簿!$M$1:$M$65536,[1]记账凭证簿!$J$1:$J$65536,$C23,[1]记账凭证簿!$E$1:$E$65536,LEFTB(AB$3,2))</f>
        <v>#VALUE!</v>
      </c>
      <c r="AC23" s="49" t="e">
        <f t="shared" si="18"/>
        <v>#VALUE!</v>
      </c>
      <c r="AD23" s="49" t="e">
        <f t="shared" si="5"/>
        <v>#VALUE!</v>
      </c>
      <c r="AE23" s="49" t="e">
        <f>SUMIFS([1]记账凭证簿!$L$1:$L$65536,[1]记账凭证簿!$J$1:$J$65536,$C23,[1]记账凭证簿!$E$1:$E$65536,LEFTB(AE$3,2))</f>
        <v>#VALUE!</v>
      </c>
      <c r="AF23" s="49" t="e">
        <f>SUMIFS([1]记账凭证簿!$M$1:$M$65536,[1]记账凭证簿!$J$1:$J$65536,$C23,[1]记账凭证簿!$E$1:$E$65536,LEFTB(AF$3,2))</f>
        <v>#VALUE!</v>
      </c>
      <c r="AG23" s="49" t="e">
        <f t="shared" si="19"/>
        <v>#VALUE!</v>
      </c>
      <c r="AH23" s="49" t="e">
        <f t="shared" si="6"/>
        <v>#VALUE!</v>
      </c>
      <c r="AI23" s="49" t="e">
        <f>SUMIFS([1]记账凭证簿!$L$1:$L$65536,[1]记账凭证簿!$J$1:$J$65536,$C23,[1]记账凭证簿!$E$1:$E$65536,LEFTB(AI$3,2))</f>
        <v>#VALUE!</v>
      </c>
      <c r="AJ23" s="49" t="e">
        <f>SUMIFS([1]记账凭证簿!$M$1:$M$65536,[1]记账凭证簿!$J$1:$J$65536,$C23,[1]记账凭证簿!$E$1:$E$65536,LEFTB(AJ$3,2))</f>
        <v>#VALUE!</v>
      </c>
      <c r="AK23" s="49" t="e">
        <f t="shared" si="20"/>
        <v>#VALUE!</v>
      </c>
      <c r="AL23" s="49" t="e">
        <f t="shared" si="7"/>
        <v>#VALUE!</v>
      </c>
      <c r="AM23" s="49" t="e">
        <f>SUMIFS([1]记账凭证簿!$L$1:$L$65536,[1]记账凭证簿!$J$1:$J$65536,$C23,[1]记账凭证簿!$E$1:$E$65536,LEFTB(AM$3,2))</f>
        <v>#VALUE!</v>
      </c>
      <c r="AN23" s="49" t="e">
        <f>SUMIFS([1]记账凭证簿!$M$1:$M$65536,[1]记账凭证簿!$J$1:$J$65536,$C23,[1]记账凭证簿!$E$1:$E$65536,LEFTB(AN$3,2))</f>
        <v>#VALUE!</v>
      </c>
      <c r="AO23" s="49" t="e">
        <f t="shared" si="21"/>
        <v>#VALUE!</v>
      </c>
      <c r="AP23" s="49" t="e">
        <f t="shared" si="8"/>
        <v>#VALUE!</v>
      </c>
      <c r="AQ23" s="49" t="e">
        <f>SUMIFS([1]记账凭证簿!$L$1:$L$65536,[1]记账凭证簿!$J$1:$J$65536,$C23,[1]记账凭证簿!$E$1:$E$65536,LEFTB(AQ$3,2))</f>
        <v>#VALUE!</v>
      </c>
      <c r="AR23" s="49" t="e">
        <f>SUMIFS([1]记账凭证簿!$M$1:$M$65536,[1]记账凭证簿!$J$1:$J$65536,$C23,[1]记账凭证簿!$E$1:$E$65536,LEFTB(AR$3,2))</f>
        <v>#VALUE!</v>
      </c>
      <c r="AS23" s="49" t="e">
        <f t="shared" si="22"/>
        <v>#VALUE!</v>
      </c>
      <c r="AT23" s="49" t="e">
        <f t="shared" si="9"/>
        <v>#VALUE!</v>
      </c>
      <c r="AU23" s="49" t="e">
        <f>SUMIFS([1]记账凭证簿!$L$1:$L$65536,[1]记账凭证簿!$J$1:$J$65536,$C23,[1]记账凭证簿!$E$1:$E$65536,LEFTB(AU$3,2))</f>
        <v>#VALUE!</v>
      </c>
      <c r="AV23" s="49" t="e">
        <f>SUMIFS([1]记账凭证簿!$M$1:$M$65536,[1]记账凭证簿!$J$1:$J$65536,$C23,[1]记账凭证簿!$E$1:$E$65536,LEFTB(AV$3,2))</f>
        <v>#VALUE!</v>
      </c>
      <c r="AW23" s="49" t="e">
        <f t="shared" si="23"/>
        <v>#VALUE!</v>
      </c>
      <c r="AX23" s="49" t="e">
        <f t="shared" si="10"/>
        <v>#VALUE!</v>
      </c>
      <c r="AY23" s="49" t="e">
        <f>SUMIFS([1]记账凭证簿!$L$1:$L$65536,[1]记账凭证簿!$J$1:$J$65536,$C23,[1]记账凭证簿!$E$1:$E$65536,LEFTB(AY$3,2))</f>
        <v>#VALUE!</v>
      </c>
      <c r="AZ23" s="49" t="e">
        <f>SUMIFS([1]记账凭证簿!$M$1:$M$65536,[1]记账凭证簿!$J$1:$J$65536,$C23,[1]记账凭证簿!$E$1:$E$65536,LEFTB(AZ$3,2))</f>
        <v>#VALUE!</v>
      </c>
      <c r="BA23" s="49" t="e">
        <f t="shared" si="24"/>
        <v>#VALUE!</v>
      </c>
      <c r="BB23" s="49" t="e">
        <f t="shared" si="11"/>
        <v>#VALUE!</v>
      </c>
    </row>
    <row r="24" spans="2:54" ht="17.25" x14ac:dyDescent="0.2">
      <c r="B24" s="47">
        <v>1507</v>
      </c>
      <c r="C24" s="48" t="s">
        <v>174</v>
      </c>
      <c r="D24" s="48"/>
      <c r="E24" s="49">
        <v>0</v>
      </c>
      <c r="F24" s="49">
        <v>0</v>
      </c>
      <c r="G24" s="49" t="e">
        <f>SUMIFS([1]记账凭证簿!$L$1:$L$65536,[1]记账凭证簿!$J$1:$J$65536,$C24,[1]记账凭证簿!$E$1:$E$65536,LEFTB(G$3,2))</f>
        <v>#VALUE!</v>
      </c>
      <c r="H24" s="49" t="e">
        <f>SUMIFS([1]记账凭证簿!$M$1:$M$65536,[1]记账凭证簿!$J$1:$J$65536,$C24,[1]记账凭证簿!$E$1:$E$65536,LEFTB(H$3,2))</f>
        <v>#VALUE!</v>
      </c>
      <c r="I24" s="49" t="e">
        <f t="shared" si="12"/>
        <v>#VALUE!</v>
      </c>
      <c r="J24" s="49" t="e">
        <f t="shared" si="13"/>
        <v>#VALUE!</v>
      </c>
      <c r="K24" s="49" t="e">
        <f>SUMIFS([1]记账凭证簿!$L$1:$L$65536,[1]记账凭证簿!$J$1:$J$65536,$C24,[1]记账凭证簿!$E$1:$E$65536,LEFTB(K$3,2))</f>
        <v>#VALUE!</v>
      </c>
      <c r="L24" s="49" t="e">
        <f>SUMIFS([1]记账凭证簿!$M$1:$M$65536,[1]记账凭证簿!$J$1:$J$65536,$C24,[1]记账凭证簿!$E$1:$E$65536,LEFTB(L$3,2))</f>
        <v>#VALUE!</v>
      </c>
      <c r="M24" s="49" t="e">
        <f t="shared" si="14"/>
        <v>#VALUE!</v>
      </c>
      <c r="N24" s="49" t="e">
        <f t="shared" si="1"/>
        <v>#VALUE!</v>
      </c>
      <c r="O24" s="49" t="e">
        <f>SUMIFS([1]记账凭证簿!$L$1:$L$65536,[1]记账凭证簿!$J$1:$J$65536,$C24,[1]记账凭证簿!$E$1:$E$65536,LEFTB(O$3,2))</f>
        <v>#VALUE!</v>
      </c>
      <c r="P24" s="49" t="e">
        <f>SUMIFS([1]记账凭证簿!$M$1:$M$65536,[1]记账凭证簿!$J$1:$J$65536,$C24,[1]记账凭证簿!$E$1:$E$65536,LEFTB(P$3,2))</f>
        <v>#VALUE!</v>
      </c>
      <c r="Q24" s="49" t="e">
        <f t="shared" si="15"/>
        <v>#VALUE!</v>
      </c>
      <c r="R24" s="49" t="e">
        <f t="shared" si="2"/>
        <v>#VALUE!</v>
      </c>
      <c r="S24" s="49" t="e">
        <f>SUMIFS([1]记账凭证簿!$L$1:$L$65536,[1]记账凭证簿!$J$1:$J$65536,$C24,[1]记账凭证簿!$E$1:$E$65536,LEFTB(S$3,2))</f>
        <v>#VALUE!</v>
      </c>
      <c r="T24" s="49" t="e">
        <f>SUMIFS([1]记账凭证簿!$M$1:$M$65536,[1]记账凭证簿!$J$1:$J$65536,$C24,[1]记账凭证簿!$E$1:$E$65536,LEFTB(T$3,2))</f>
        <v>#VALUE!</v>
      </c>
      <c r="U24" s="49" t="e">
        <f t="shared" si="16"/>
        <v>#VALUE!</v>
      </c>
      <c r="V24" s="49" t="e">
        <f t="shared" si="3"/>
        <v>#VALUE!</v>
      </c>
      <c r="W24" s="49" t="e">
        <f>SUMIFS([1]记账凭证簿!$L$1:$L$65536,[1]记账凭证簿!$J$1:$J$65536,$C24,[1]记账凭证簿!$E$1:$E$65536,LEFTB(W$3,2))</f>
        <v>#VALUE!</v>
      </c>
      <c r="X24" s="49" t="e">
        <f>SUMIFS([1]记账凭证簿!$M$1:$M$65536,[1]记账凭证簿!$J$1:$J$65536,$C24,[1]记账凭证簿!$E$1:$E$65536,LEFTB(X$3,2))</f>
        <v>#VALUE!</v>
      </c>
      <c r="Y24" s="49" t="e">
        <f t="shared" si="17"/>
        <v>#VALUE!</v>
      </c>
      <c r="Z24" s="49" t="e">
        <f t="shared" si="4"/>
        <v>#VALUE!</v>
      </c>
      <c r="AA24" s="49" t="e">
        <f>SUMIFS([1]记账凭证簿!$L$1:$L$65536,[1]记账凭证簿!$J$1:$J$65536,$C24,[1]记账凭证簿!$E$1:$E$65536,LEFTB(AA$3,2))</f>
        <v>#VALUE!</v>
      </c>
      <c r="AB24" s="49" t="e">
        <f>SUMIFS([1]记账凭证簿!$M$1:$M$65536,[1]记账凭证簿!$J$1:$J$65536,$C24,[1]记账凭证簿!$E$1:$E$65536,LEFTB(AB$3,2))</f>
        <v>#VALUE!</v>
      </c>
      <c r="AC24" s="49" t="e">
        <f t="shared" si="18"/>
        <v>#VALUE!</v>
      </c>
      <c r="AD24" s="49" t="e">
        <f t="shared" si="5"/>
        <v>#VALUE!</v>
      </c>
      <c r="AE24" s="49" t="e">
        <f>SUMIFS([1]记账凭证簿!$L$1:$L$65536,[1]记账凭证簿!$J$1:$J$65536,$C24,[1]记账凭证簿!$E$1:$E$65536,LEFTB(AE$3,2))</f>
        <v>#VALUE!</v>
      </c>
      <c r="AF24" s="49" t="e">
        <f>SUMIFS([1]记账凭证簿!$M$1:$M$65536,[1]记账凭证簿!$J$1:$J$65536,$C24,[1]记账凭证簿!$E$1:$E$65536,LEFTB(AF$3,2))</f>
        <v>#VALUE!</v>
      </c>
      <c r="AG24" s="49" t="e">
        <f t="shared" si="19"/>
        <v>#VALUE!</v>
      </c>
      <c r="AH24" s="49" t="e">
        <f t="shared" si="6"/>
        <v>#VALUE!</v>
      </c>
      <c r="AI24" s="49" t="e">
        <f>SUMIFS([1]记账凭证簿!$L$1:$L$65536,[1]记账凭证簿!$J$1:$J$65536,$C24,[1]记账凭证簿!$E$1:$E$65536,LEFTB(AI$3,2))</f>
        <v>#VALUE!</v>
      </c>
      <c r="AJ24" s="49" t="e">
        <f>SUMIFS([1]记账凭证簿!$M$1:$M$65536,[1]记账凭证簿!$J$1:$J$65536,$C24,[1]记账凭证簿!$E$1:$E$65536,LEFTB(AJ$3,2))</f>
        <v>#VALUE!</v>
      </c>
      <c r="AK24" s="49" t="e">
        <f t="shared" si="20"/>
        <v>#VALUE!</v>
      </c>
      <c r="AL24" s="49" t="e">
        <f t="shared" si="7"/>
        <v>#VALUE!</v>
      </c>
      <c r="AM24" s="49" t="e">
        <f>SUMIFS([1]记账凭证簿!$L$1:$L$65536,[1]记账凭证簿!$J$1:$J$65536,$C24,[1]记账凭证簿!$E$1:$E$65536,LEFTB(AM$3,2))</f>
        <v>#VALUE!</v>
      </c>
      <c r="AN24" s="49" t="e">
        <f>SUMIFS([1]记账凭证簿!$M$1:$M$65536,[1]记账凭证簿!$J$1:$J$65536,$C24,[1]记账凭证簿!$E$1:$E$65536,LEFTB(AN$3,2))</f>
        <v>#VALUE!</v>
      </c>
      <c r="AO24" s="49" t="e">
        <f t="shared" si="21"/>
        <v>#VALUE!</v>
      </c>
      <c r="AP24" s="49" t="e">
        <f t="shared" si="8"/>
        <v>#VALUE!</v>
      </c>
      <c r="AQ24" s="49" t="e">
        <f>SUMIFS([1]记账凭证簿!$L$1:$L$65536,[1]记账凭证簿!$J$1:$J$65536,$C24,[1]记账凭证簿!$E$1:$E$65536,LEFTB(AQ$3,2))</f>
        <v>#VALUE!</v>
      </c>
      <c r="AR24" s="49" t="e">
        <f>SUMIFS([1]记账凭证簿!$M$1:$M$65536,[1]记账凭证簿!$J$1:$J$65536,$C24,[1]记账凭证簿!$E$1:$E$65536,LEFTB(AR$3,2))</f>
        <v>#VALUE!</v>
      </c>
      <c r="AS24" s="49" t="e">
        <f t="shared" si="22"/>
        <v>#VALUE!</v>
      </c>
      <c r="AT24" s="49" t="e">
        <f t="shared" si="9"/>
        <v>#VALUE!</v>
      </c>
      <c r="AU24" s="49" t="e">
        <f>SUMIFS([1]记账凭证簿!$L$1:$L$65536,[1]记账凭证簿!$J$1:$J$65536,$C24,[1]记账凭证簿!$E$1:$E$65536,LEFTB(AU$3,2))</f>
        <v>#VALUE!</v>
      </c>
      <c r="AV24" s="49" t="e">
        <f>SUMIFS([1]记账凭证簿!$M$1:$M$65536,[1]记账凭证簿!$J$1:$J$65536,$C24,[1]记账凭证簿!$E$1:$E$65536,LEFTB(AV$3,2))</f>
        <v>#VALUE!</v>
      </c>
      <c r="AW24" s="49" t="e">
        <f t="shared" si="23"/>
        <v>#VALUE!</v>
      </c>
      <c r="AX24" s="49" t="e">
        <f t="shared" si="10"/>
        <v>#VALUE!</v>
      </c>
      <c r="AY24" s="49" t="e">
        <f>SUMIFS([1]记账凭证簿!$L$1:$L$65536,[1]记账凭证簿!$J$1:$J$65536,$C24,[1]记账凭证簿!$E$1:$E$65536,LEFTB(AY$3,2))</f>
        <v>#VALUE!</v>
      </c>
      <c r="AZ24" s="49" t="e">
        <f>SUMIFS([1]记账凭证簿!$M$1:$M$65536,[1]记账凭证簿!$J$1:$J$65536,$C24,[1]记账凭证簿!$E$1:$E$65536,LEFTB(AZ$3,2))</f>
        <v>#VALUE!</v>
      </c>
      <c r="BA24" s="49" t="e">
        <f t="shared" si="24"/>
        <v>#VALUE!</v>
      </c>
      <c r="BB24" s="49" t="e">
        <f t="shared" si="11"/>
        <v>#VALUE!</v>
      </c>
    </row>
    <row r="25" spans="2:54" ht="17.25" x14ac:dyDescent="0.2">
      <c r="B25" s="47">
        <v>1511</v>
      </c>
      <c r="C25" s="48" t="s">
        <v>175</v>
      </c>
      <c r="D25" s="48"/>
      <c r="E25" s="49">
        <v>300000</v>
      </c>
      <c r="F25" s="49"/>
      <c r="G25" s="49" t="e">
        <f>SUMIFS([1]记账凭证簿!$L$1:$L$65536,[1]记账凭证簿!$J$1:$J$65536,$C25,[1]记账凭证簿!$E$1:$E$65536,LEFTB(G$3,2))</f>
        <v>#VALUE!</v>
      </c>
      <c r="H25" s="49" t="e">
        <f>SUMIFS([1]记账凭证簿!$M$1:$M$65536,[1]记账凭证簿!$J$1:$J$65536,$C25,[1]记账凭证簿!$E$1:$E$65536,LEFTB(H$3,2))</f>
        <v>#VALUE!</v>
      </c>
      <c r="I25" s="49" t="e">
        <f t="shared" si="12"/>
        <v>#VALUE!</v>
      </c>
      <c r="J25" s="49" t="e">
        <f t="shared" si="13"/>
        <v>#VALUE!</v>
      </c>
      <c r="K25" s="49" t="e">
        <f>SUMIFS([1]记账凭证簿!$L$1:$L$65536,[1]记账凭证簿!$J$1:$J$65536,$C25,[1]记账凭证簿!$E$1:$E$65536,LEFTB(K$3,2))</f>
        <v>#VALUE!</v>
      </c>
      <c r="L25" s="49" t="e">
        <f>SUMIFS([1]记账凭证簿!$M$1:$M$65536,[1]记账凭证簿!$J$1:$J$65536,$C25,[1]记账凭证簿!$E$1:$E$65536,LEFTB(L$3,2))</f>
        <v>#VALUE!</v>
      </c>
      <c r="M25" s="49" t="e">
        <f t="shared" si="14"/>
        <v>#VALUE!</v>
      </c>
      <c r="N25" s="49" t="e">
        <f t="shared" si="1"/>
        <v>#VALUE!</v>
      </c>
      <c r="O25" s="49" t="e">
        <f>SUMIFS([1]记账凭证簿!$L$1:$L$65536,[1]记账凭证簿!$J$1:$J$65536,$C25,[1]记账凭证簿!$E$1:$E$65536,LEFTB(O$3,2))</f>
        <v>#VALUE!</v>
      </c>
      <c r="P25" s="49" t="e">
        <f>SUMIFS([1]记账凭证簿!$M$1:$M$65536,[1]记账凭证簿!$J$1:$J$65536,$C25,[1]记账凭证簿!$E$1:$E$65536,LEFTB(P$3,2))</f>
        <v>#VALUE!</v>
      </c>
      <c r="Q25" s="49" t="e">
        <f t="shared" si="15"/>
        <v>#VALUE!</v>
      </c>
      <c r="R25" s="49" t="e">
        <f t="shared" si="2"/>
        <v>#VALUE!</v>
      </c>
      <c r="S25" s="49" t="e">
        <f>SUMIFS([1]记账凭证簿!$L$1:$L$65536,[1]记账凭证簿!$J$1:$J$65536,$C25,[1]记账凭证簿!$E$1:$E$65536,LEFTB(S$3,2))</f>
        <v>#VALUE!</v>
      </c>
      <c r="T25" s="49" t="e">
        <f>SUMIFS([1]记账凭证簿!$M$1:$M$65536,[1]记账凭证簿!$J$1:$J$65536,$C25,[1]记账凭证簿!$E$1:$E$65536,LEFTB(T$3,2))</f>
        <v>#VALUE!</v>
      </c>
      <c r="U25" s="49" t="e">
        <f t="shared" si="16"/>
        <v>#VALUE!</v>
      </c>
      <c r="V25" s="49" t="e">
        <f t="shared" si="3"/>
        <v>#VALUE!</v>
      </c>
      <c r="W25" s="49" t="e">
        <f>SUMIFS([1]记账凭证簿!$L$1:$L$65536,[1]记账凭证簿!$J$1:$J$65536,$C25,[1]记账凭证簿!$E$1:$E$65536,LEFTB(W$3,2))</f>
        <v>#VALUE!</v>
      </c>
      <c r="X25" s="49" t="e">
        <f>SUMIFS([1]记账凭证簿!$M$1:$M$65536,[1]记账凭证簿!$J$1:$J$65536,$C25,[1]记账凭证簿!$E$1:$E$65536,LEFTB(X$3,2))</f>
        <v>#VALUE!</v>
      </c>
      <c r="Y25" s="49" t="e">
        <f t="shared" si="17"/>
        <v>#VALUE!</v>
      </c>
      <c r="Z25" s="49" t="e">
        <f t="shared" si="4"/>
        <v>#VALUE!</v>
      </c>
      <c r="AA25" s="49" t="e">
        <f>SUMIFS([1]记账凭证簿!$L$1:$L$65536,[1]记账凭证簿!$J$1:$J$65536,$C25,[1]记账凭证簿!$E$1:$E$65536,LEFTB(AA$3,2))</f>
        <v>#VALUE!</v>
      </c>
      <c r="AB25" s="49" t="e">
        <f>SUMIFS([1]记账凭证簿!$M$1:$M$65536,[1]记账凭证簿!$J$1:$J$65536,$C25,[1]记账凭证簿!$E$1:$E$65536,LEFTB(AB$3,2))</f>
        <v>#VALUE!</v>
      </c>
      <c r="AC25" s="49" t="e">
        <f t="shared" si="18"/>
        <v>#VALUE!</v>
      </c>
      <c r="AD25" s="49" t="e">
        <f t="shared" si="5"/>
        <v>#VALUE!</v>
      </c>
      <c r="AE25" s="49" t="e">
        <f>SUMIFS([1]记账凭证簿!$L$1:$L$65536,[1]记账凭证簿!$J$1:$J$65536,$C25,[1]记账凭证簿!$E$1:$E$65536,LEFTB(AE$3,2))</f>
        <v>#VALUE!</v>
      </c>
      <c r="AF25" s="49" t="e">
        <f>SUMIFS([1]记账凭证簿!$M$1:$M$65536,[1]记账凭证簿!$J$1:$J$65536,$C25,[1]记账凭证簿!$E$1:$E$65536,LEFTB(AF$3,2))</f>
        <v>#VALUE!</v>
      </c>
      <c r="AG25" s="49" t="e">
        <f t="shared" si="19"/>
        <v>#VALUE!</v>
      </c>
      <c r="AH25" s="49" t="e">
        <f t="shared" si="6"/>
        <v>#VALUE!</v>
      </c>
      <c r="AI25" s="49" t="e">
        <f>SUMIFS([1]记账凭证簿!$L$1:$L$65536,[1]记账凭证簿!$J$1:$J$65536,$C25,[1]记账凭证簿!$E$1:$E$65536,LEFTB(AI$3,2))</f>
        <v>#VALUE!</v>
      </c>
      <c r="AJ25" s="49" t="e">
        <f>SUMIFS([1]记账凭证簿!$M$1:$M$65536,[1]记账凭证簿!$J$1:$J$65536,$C25,[1]记账凭证簿!$E$1:$E$65536,LEFTB(AJ$3,2))</f>
        <v>#VALUE!</v>
      </c>
      <c r="AK25" s="49" t="e">
        <f t="shared" si="20"/>
        <v>#VALUE!</v>
      </c>
      <c r="AL25" s="49" t="e">
        <f t="shared" si="7"/>
        <v>#VALUE!</v>
      </c>
      <c r="AM25" s="49" t="e">
        <f>SUMIFS([1]记账凭证簿!$L$1:$L$65536,[1]记账凭证簿!$J$1:$J$65536,$C25,[1]记账凭证簿!$E$1:$E$65536,LEFTB(AM$3,2))</f>
        <v>#VALUE!</v>
      </c>
      <c r="AN25" s="49" t="e">
        <f>SUMIFS([1]记账凭证簿!$M$1:$M$65536,[1]记账凭证簿!$J$1:$J$65536,$C25,[1]记账凭证簿!$E$1:$E$65536,LEFTB(AN$3,2))</f>
        <v>#VALUE!</v>
      </c>
      <c r="AO25" s="49" t="e">
        <f t="shared" si="21"/>
        <v>#VALUE!</v>
      </c>
      <c r="AP25" s="49" t="e">
        <f t="shared" si="8"/>
        <v>#VALUE!</v>
      </c>
      <c r="AQ25" s="49" t="e">
        <f>SUMIFS([1]记账凭证簿!$L$1:$L$65536,[1]记账凭证簿!$J$1:$J$65536,$C25,[1]记账凭证簿!$E$1:$E$65536,LEFTB(AQ$3,2))</f>
        <v>#VALUE!</v>
      </c>
      <c r="AR25" s="49" t="e">
        <f>SUMIFS([1]记账凭证簿!$M$1:$M$65536,[1]记账凭证簿!$J$1:$J$65536,$C25,[1]记账凭证簿!$E$1:$E$65536,LEFTB(AR$3,2))</f>
        <v>#VALUE!</v>
      </c>
      <c r="AS25" s="49" t="e">
        <f t="shared" si="22"/>
        <v>#VALUE!</v>
      </c>
      <c r="AT25" s="49" t="e">
        <f t="shared" si="9"/>
        <v>#VALUE!</v>
      </c>
      <c r="AU25" s="49" t="e">
        <f>SUMIFS([1]记账凭证簿!$L$1:$L$65536,[1]记账凭证簿!$J$1:$J$65536,$C25,[1]记账凭证簿!$E$1:$E$65536,LEFTB(AU$3,2))</f>
        <v>#VALUE!</v>
      </c>
      <c r="AV25" s="49" t="e">
        <f>SUMIFS([1]记账凭证簿!$M$1:$M$65536,[1]记账凭证簿!$J$1:$J$65536,$C25,[1]记账凭证簿!$E$1:$E$65536,LEFTB(AV$3,2))</f>
        <v>#VALUE!</v>
      </c>
      <c r="AW25" s="49" t="e">
        <f t="shared" si="23"/>
        <v>#VALUE!</v>
      </c>
      <c r="AX25" s="49" t="e">
        <f t="shared" si="10"/>
        <v>#VALUE!</v>
      </c>
      <c r="AY25" s="49" t="e">
        <f>SUMIFS([1]记账凭证簿!$L$1:$L$65536,[1]记账凭证簿!$J$1:$J$65536,$C25,[1]记账凭证簿!$E$1:$E$65536,LEFTB(AY$3,2))</f>
        <v>#VALUE!</v>
      </c>
      <c r="AZ25" s="49" t="e">
        <f>SUMIFS([1]记账凭证簿!$M$1:$M$65536,[1]记账凭证簿!$J$1:$J$65536,$C25,[1]记账凭证簿!$E$1:$E$65536,LEFTB(AZ$3,2))</f>
        <v>#VALUE!</v>
      </c>
      <c r="BA25" s="49" t="e">
        <f t="shared" si="24"/>
        <v>#VALUE!</v>
      </c>
      <c r="BB25" s="49" t="e">
        <f t="shared" si="11"/>
        <v>#VALUE!</v>
      </c>
    </row>
    <row r="26" spans="2:54" ht="17.25" x14ac:dyDescent="0.2">
      <c r="B26" s="47">
        <v>1528</v>
      </c>
      <c r="C26" s="48" t="s">
        <v>176</v>
      </c>
      <c r="D26" s="48"/>
      <c r="E26" s="49">
        <v>0</v>
      </c>
      <c r="F26" s="49">
        <v>0</v>
      </c>
      <c r="G26" s="49" t="e">
        <f>SUMIFS([1]记账凭证簿!$L$1:$L$65536,[1]记账凭证簿!$J$1:$J$65536,$C26,[1]记账凭证簿!$E$1:$E$65536,LEFTB(G$3,2))</f>
        <v>#VALUE!</v>
      </c>
      <c r="H26" s="49" t="e">
        <f>SUMIFS([1]记账凭证簿!$M$1:$M$65536,[1]记账凭证簿!$J$1:$J$65536,$C26,[1]记账凭证簿!$E$1:$E$65536,LEFTB(H$3,2))</f>
        <v>#VALUE!</v>
      </c>
      <c r="I26" s="49" t="e">
        <f t="shared" si="12"/>
        <v>#VALUE!</v>
      </c>
      <c r="J26" s="49" t="e">
        <f t="shared" si="13"/>
        <v>#VALUE!</v>
      </c>
      <c r="K26" s="49" t="e">
        <f>SUMIFS([1]记账凭证簿!$L$1:$L$65536,[1]记账凭证簿!$J$1:$J$65536,$C26,[1]记账凭证簿!$E$1:$E$65536,LEFTB(K$3,2))</f>
        <v>#VALUE!</v>
      </c>
      <c r="L26" s="49" t="e">
        <f>SUMIFS([1]记账凭证簿!$M$1:$M$65536,[1]记账凭证簿!$J$1:$J$65536,$C26,[1]记账凭证簿!$E$1:$E$65536,LEFTB(L$3,2))</f>
        <v>#VALUE!</v>
      </c>
      <c r="M26" s="49" t="e">
        <f t="shared" si="14"/>
        <v>#VALUE!</v>
      </c>
      <c r="N26" s="49" t="e">
        <f t="shared" si="1"/>
        <v>#VALUE!</v>
      </c>
      <c r="O26" s="49" t="e">
        <f>SUMIFS([1]记账凭证簿!$L$1:$L$65536,[1]记账凭证簿!$J$1:$J$65536,$C26,[1]记账凭证簿!$E$1:$E$65536,LEFTB(O$3,2))</f>
        <v>#VALUE!</v>
      </c>
      <c r="P26" s="49" t="e">
        <f>SUMIFS([1]记账凭证簿!$M$1:$M$65536,[1]记账凭证簿!$J$1:$J$65536,$C26,[1]记账凭证簿!$E$1:$E$65536,LEFTB(P$3,2))</f>
        <v>#VALUE!</v>
      </c>
      <c r="Q26" s="49" t="e">
        <f t="shared" si="15"/>
        <v>#VALUE!</v>
      </c>
      <c r="R26" s="49" t="e">
        <f t="shared" si="2"/>
        <v>#VALUE!</v>
      </c>
      <c r="S26" s="49" t="e">
        <f>SUMIFS([1]记账凭证簿!$L$1:$L$65536,[1]记账凭证簿!$J$1:$J$65536,$C26,[1]记账凭证簿!$E$1:$E$65536,LEFTB(S$3,2))</f>
        <v>#VALUE!</v>
      </c>
      <c r="T26" s="49" t="e">
        <f>SUMIFS([1]记账凭证簿!$M$1:$M$65536,[1]记账凭证簿!$J$1:$J$65536,$C26,[1]记账凭证簿!$E$1:$E$65536,LEFTB(T$3,2))</f>
        <v>#VALUE!</v>
      </c>
      <c r="U26" s="49" t="e">
        <f t="shared" si="16"/>
        <v>#VALUE!</v>
      </c>
      <c r="V26" s="49" t="e">
        <f t="shared" si="3"/>
        <v>#VALUE!</v>
      </c>
      <c r="W26" s="49" t="e">
        <f>SUMIFS([1]记账凭证簿!$L$1:$L$65536,[1]记账凭证簿!$J$1:$J$65536,$C26,[1]记账凭证簿!$E$1:$E$65536,LEFTB(W$3,2))</f>
        <v>#VALUE!</v>
      </c>
      <c r="X26" s="49" t="e">
        <f>SUMIFS([1]记账凭证簿!$M$1:$M$65536,[1]记账凭证簿!$J$1:$J$65536,$C26,[1]记账凭证簿!$E$1:$E$65536,LEFTB(X$3,2))</f>
        <v>#VALUE!</v>
      </c>
      <c r="Y26" s="49" t="e">
        <f t="shared" si="17"/>
        <v>#VALUE!</v>
      </c>
      <c r="Z26" s="49" t="e">
        <f t="shared" si="4"/>
        <v>#VALUE!</v>
      </c>
      <c r="AA26" s="49" t="e">
        <f>SUMIFS([1]记账凭证簿!$L$1:$L$65536,[1]记账凭证簿!$J$1:$J$65536,$C26,[1]记账凭证簿!$E$1:$E$65536,LEFTB(AA$3,2))</f>
        <v>#VALUE!</v>
      </c>
      <c r="AB26" s="49" t="e">
        <f>SUMIFS([1]记账凭证簿!$M$1:$M$65536,[1]记账凭证簿!$J$1:$J$65536,$C26,[1]记账凭证簿!$E$1:$E$65536,LEFTB(AB$3,2))</f>
        <v>#VALUE!</v>
      </c>
      <c r="AC26" s="49" t="e">
        <f t="shared" si="18"/>
        <v>#VALUE!</v>
      </c>
      <c r="AD26" s="49" t="e">
        <f t="shared" si="5"/>
        <v>#VALUE!</v>
      </c>
      <c r="AE26" s="49" t="e">
        <f>SUMIFS([1]记账凭证簿!$L$1:$L$65536,[1]记账凭证簿!$J$1:$J$65536,$C26,[1]记账凭证簿!$E$1:$E$65536,LEFTB(AE$3,2))</f>
        <v>#VALUE!</v>
      </c>
      <c r="AF26" s="49" t="e">
        <f>SUMIFS([1]记账凭证簿!$M$1:$M$65536,[1]记账凭证簿!$J$1:$J$65536,$C26,[1]记账凭证簿!$E$1:$E$65536,LEFTB(AF$3,2))</f>
        <v>#VALUE!</v>
      </c>
      <c r="AG26" s="49" t="e">
        <f t="shared" si="19"/>
        <v>#VALUE!</v>
      </c>
      <c r="AH26" s="49" t="e">
        <f t="shared" si="6"/>
        <v>#VALUE!</v>
      </c>
      <c r="AI26" s="49" t="e">
        <f>SUMIFS([1]记账凭证簿!$L$1:$L$65536,[1]记账凭证簿!$J$1:$J$65536,$C26,[1]记账凭证簿!$E$1:$E$65536,LEFTB(AI$3,2))</f>
        <v>#VALUE!</v>
      </c>
      <c r="AJ26" s="49" t="e">
        <f>SUMIFS([1]记账凭证簿!$M$1:$M$65536,[1]记账凭证簿!$J$1:$J$65536,$C26,[1]记账凭证簿!$E$1:$E$65536,LEFTB(AJ$3,2))</f>
        <v>#VALUE!</v>
      </c>
      <c r="AK26" s="49" t="e">
        <f t="shared" si="20"/>
        <v>#VALUE!</v>
      </c>
      <c r="AL26" s="49" t="e">
        <f t="shared" si="7"/>
        <v>#VALUE!</v>
      </c>
      <c r="AM26" s="49" t="e">
        <f>SUMIFS([1]记账凭证簿!$L$1:$L$65536,[1]记账凭证簿!$J$1:$J$65536,$C26,[1]记账凭证簿!$E$1:$E$65536,LEFTB(AM$3,2))</f>
        <v>#VALUE!</v>
      </c>
      <c r="AN26" s="49" t="e">
        <f>SUMIFS([1]记账凭证簿!$M$1:$M$65536,[1]记账凭证簿!$J$1:$J$65536,$C26,[1]记账凭证簿!$E$1:$E$65536,LEFTB(AN$3,2))</f>
        <v>#VALUE!</v>
      </c>
      <c r="AO26" s="49" t="e">
        <f t="shared" si="21"/>
        <v>#VALUE!</v>
      </c>
      <c r="AP26" s="49" t="e">
        <f t="shared" si="8"/>
        <v>#VALUE!</v>
      </c>
      <c r="AQ26" s="49" t="e">
        <f>SUMIFS([1]记账凭证簿!$L$1:$L$65536,[1]记账凭证簿!$J$1:$J$65536,$C26,[1]记账凭证簿!$E$1:$E$65536,LEFTB(AQ$3,2))</f>
        <v>#VALUE!</v>
      </c>
      <c r="AR26" s="49" t="e">
        <f>SUMIFS([1]记账凭证簿!$M$1:$M$65536,[1]记账凭证簿!$J$1:$J$65536,$C26,[1]记账凭证簿!$E$1:$E$65536,LEFTB(AR$3,2))</f>
        <v>#VALUE!</v>
      </c>
      <c r="AS26" s="49" t="e">
        <f t="shared" si="22"/>
        <v>#VALUE!</v>
      </c>
      <c r="AT26" s="49" t="e">
        <f t="shared" si="9"/>
        <v>#VALUE!</v>
      </c>
      <c r="AU26" s="49" t="e">
        <f>SUMIFS([1]记账凭证簿!$L$1:$L$65536,[1]记账凭证簿!$J$1:$J$65536,$C26,[1]记账凭证簿!$E$1:$E$65536,LEFTB(AU$3,2))</f>
        <v>#VALUE!</v>
      </c>
      <c r="AV26" s="49" t="e">
        <f>SUMIFS([1]记账凭证簿!$M$1:$M$65536,[1]记账凭证簿!$J$1:$J$65536,$C26,[1]记账凭证簿!$E$1:$E$65536,LEFTB(AV$3,2))</f>
        <v>#VALUE!</v>
      </c>
      <c r="AW26" s="49" t="e">
        <f t="shared" si="23"/>
        <v>#VALUE!</v>
      </c>
      <c r="AX26" s="49" t="e">
        <f t="shared" si="10"/>
        <v>#VALUE!</v>
      </c>
      <c r="AY26" s="49" t="e">
        <f>SUMIFS([1]记账凭证簿!$L$1:$L$65536,[1]记账凭证簿!$J$1:$J$65536,$C26,[1]记账凭证簿!$E$1:$E$65536,LEFTB(AY$3,2))</f>
        <v>#VALUE!</v>
      </c>
      <c r="AZ26" s="49" t="e">
        <f>SUMIFS([1]记账凭证簿!$M$1:$M$65536,[1]记账凭证簿!$J$1:$J$65536,$C26,[1]记账凭证簿!$E$1:$E$65536,LEFTB(AZ$3,2))</f>
        <v>#VALUE!</v>
      </c>
      <c r="BA26" s="49" t="e">
        <f t="shared" si="24"/>
        <v>#VALUE!</v>
      </c>
      <c r="BB26" s="49" t="e">
        <f t="shared" si="11"/>
        <v>#VALUE!</v>
      </c>
    </row>
    <row r="27" spans="2:54" ht="17.25" x14ac:dyDescent="0.2">
      <c r="B27" s="47">
        <v>1601</v>
      </c>
      <c r="C27" s="48" t="s">
        <v>177</v>
      </c>
      <c r="D27" s="48"/>
      <c r="E27" s="49">
        <v>23028050</v>
      </c>
      <c r="F27" s="49"/>
      <c r="G27" s="49" t="e">
        <f>SUMIFS([1]记账凭证簿!$L$1:$L$65536,[1]记账凭证簿!$J$1:$J$65536,$C27,[1]记账凭证簿!$E$1:$E$65536,LEFTB(G$3,2))</f>
        <v>#VALUE!</v>
      </c>
      <c r="H27" s="49" t="e">
        <f>SUMIFS([1]记账凭证簿!$M$1:$M$65536,[1]记账凭证簿!$J$1:$J$65536,$C27,[1]记账凭证簿!$E$1:$E$65536,LEFTB(H$3,2))</f>
        <v>#VALUE!</v>
      </c>
      <c r="I27" s="49" t="e">
        <f t="shared" si="12"/>
        <v>#VALUE!</v>
      </c>
      <c r="J27" s="49" t="e">
        <f t="shared" si="13"/>
        <v>#VALUE!</v>
      </c>
      <c r="K27" s="49" t="e">
        <f>SUMIFS([1]记账凭证簿!$L$1:$L$65536,[1]记账凭证簿!$J$1:$J$65536,$C27,[1]记账凭证簿!$E$1:$E$65536,LEFTB(K$3,2))</f>
        <v>#VALUE!</v>
      </c>
      <c r="L27" s="49" t="e">
        <f>SUMIFS([1]记账凭证簿!$M$1:$M$65536,[1]记账凭证簿!$J$1:$J$65536,$C27,[1]记账凭证簿!$E$1:$E$65536,LEFTB(L$3,2))</f>
        <v>#VALUE!</v>
      </c>
      <c r="M27" s="49" t="e">
        <f t="shared" si="14"/>
        <v>#VALUE!</v>
      </c>
      <c r="N27" s="49" t="e">
        <f t="shared" si="1"/>
        <v>#VALUE!</v>
      </c>
      <c r="O27" s="49" t="e">
        <f>SUMIFS([1]记账凭证簿!$L$1:$L$65536,[1]记账凭证簿!$J$1:$J$65536,$C27,[1]记账凭证簿!$E$1:$E$65536,LEFTB(O$3,2))</f>
        <v>#VALUE!</v>
      </c>
      <c r="P27" s="49" t="e">
        <f>SUMIFS([1]记账凭证簿!$M$1:$M$65536,[1]记账凭证簿!$J$1:$J$65536,$C27,[1]记账凭证簿!$E$1:$E$65536,LEFTB(P$3,2))</f>
        <v>#VALUE!</v>
      </c>
      <c r="Q27" s="49" t="e">
        <f t="shared" si="15"/>
        <v>#VALUE!</v>
      </c>
      <c r="R27" s="49" t="e">
        <f t="shared" si="2"/>
        <v>#VALUE!</v>
      </c>
      <c r="S27" s="49" t="e">
        <f>SUMIFS([1]记账凭证簿!$L$1:$L$65536,[1]记账凭证簿!$J$1:$J$65536,$C27,[1]记账凭证簿!$E$1:$E$65536,LEFTB(S$3,2))</f>
        <v>#VALUE!</v>
      </c>
      <c r="T27" s="49" t="e">
        <f>SUMIFS([1]记账凭证簿!$M$1:$M$65536,[1]记账凭证簿!$J$1:$J$65536,$C27,[1]记账凭证簿!$E$1:$E$65536,LEFTB(T$3,2))</f>
        <v>#VALUE!</v>
      </c>
      <c r="U27" s="49" t="e">
        <f t="shared" si="16"/>
        <v>#VALUE!</v>
      </c>
      <c r="V27" s="49" t="e">
        <f t="shared" si="3"/>
        <v>#VALUE!</v>
      </c>
      <c r="W27" s="49" t="e">
        <f>SUMIFS([1]记账凭证簿!$L$1:$L$65536,[1]记账凭证簿!$J$1:$J$65536,$C27,[1]记账凭证簿!$E$1:$E$65536,LEFTB(W$3,2))</f>
        <v>#VALUE!</v>
      </c>
      <c r="X27" s="49" t="e">
        <f>SUMIFS([1]记账凭证簿!$M$1:$M$65536,[1]记账凭证簿!$J$1:$J$65536,$C27,[1]记账凭证簿!$E$1:$E$65536,LEFTB(X$3,2))</f>
        <v>#VALUE!</v>
      </c>
      <c r="Y27" s="49" t="e">
        <f t="shared" si="17"/>
        <v>#VALUE!</v>
      </c>
      <c r="Z27" s="49" t="e">
        <f t="shared" si="4"/>
        <v>#VALUE!</v>
      </c>
      <c r="AA27" s="49" t="e">
        <f>SUMIFS([1]记账凭证簿!$L$1:$L$65536,[1]记账凭证簿!$J$1:$J$65536,$C27,[1]记账凭证簿!$E$1:$E$65536,LEFTB(AA$3,2))</f>
        <v>#VALUE!</v>
      </c>
      <c r="AB27" s="49" t="e">
        <f>SUMIFS([1]记账凭证簿!$M$1:$M$65536,[1]记账凭证簿!$J$1:$J$65536,$C27,[1]记账凭证簿!$E$1:$E$65536,LEFTB(AB$3,2))</f>
        <v>#VALUE!</v>
      </c>
      <c r="AC27" s="49" t="e">
        <f t="shared" si="18"/>
        <v>#VALUE!</v>
      </c>
      <c r="AD27" s="49" t="e">
        <f t="shared" si="5"/>
        <v>#VALUE!</v>
      </c>
      <c r="AE27" s="49" t="e">
        <f>SUMIFS([1]记账凭证簿!$L$1:$L$65536,[1]记账凭证簿!$J$1:$J$65536,$C27,[1]记账凭证簿!$E$1:$E$65536,LEFTB(AE$3,2))</f>
        <v>#VALUE!</v>
      </c>
      <c r="AF27" s="49" t="e">
        <f>SUMIFS([1]记账凭证簿!$M$1:$M$65536,[1]记账凭证簿!$J$1:$J$65536,$C27,[1]记账凭证簿!$E$1:$E$65536,LEFTB(AF$3,2))</f>
        <v>#VALUE!</v>
      </c>
      <c r="AG27" s="49" t="e">
        <f t="shared" si="19"/>
        <v>#VALUE!</v>
      </c>
      <c r="AH27" s="49" t="e">
        <f t="shared" si="6"/>
        <v>#VALUE!</v>
      </c>
      <c r="AI27" s="49" t="e">
        <f>SUMIFS([1]记账凭证簿!$L$1:$L$65536,[1]记账凭证簿!$J$1:$J$65536,$C27,[1]记账凭证簿!$E$1:$E$65536,LEFTB(AI$3,2))</f>
        <v>#VALUE!</v>
      </c>
      <c r="AJ27" s="49" t="e">
        <f>SUMIFS([1]记账凭证簿!$M$1:$M$65536,[1]记账凭证簿!$J$1:$J$65536,$C27,[1]记账凭证簿!$E$1:$E$65536,LEFTB(AJ$3,2))</f>
        <v>#VALUE!</v>
      </c>
      <c r="AK27" s="49" t="e">
        <f t="shared" si="20"/>
        <v>#VALUE!</v>
      </c>
      <c r="AL27" s="49" t="e">
        <f t="shared" si="7"/>
        <v>#VALUE!</v>
      </c>
      <c r="AM27" s="49" t="e">
        <f>SUMIFS([1]记账凭证簿!$L$1:$L$65536,[1]记账凭证簿!$J$1:$J$65536,$C27,[1]记账凭证簿!$E$1:$E$65536,LEFTB(AM$3,2))</f>
        <v>#VALUE!</v>
      </c>
      <c r="AN27" s="49" t="e">
        <f>SUMIFS([1]记账凭证簿!$M$1:$M$65536,[1]记账凭证簿!$J$1:$J$65536,$C27,[1]记账凭证簿!$E$1:$E$65536,LEFTB(AN$3,2))</f>
        <v>#VALUE!</v>
      </c>
      <c r="AO27" s="49" t="e">
        <f t="shared" si="21"/>
        <v>#VALUE!</v>
      </c>
      <c r="AP27" s="49" t="e">
        <f t="shared" si="8"/>
        <v>#VALUE!</v>
      </c>
      <c r="AQ27" s="49" t="e">
        <f>SUMIFS([1]记账凭证簿!$L$1:$L$65536,[1]记账凭证簿!$J$1:$J$65536,$C27,[1]记账凭证簿!$E$1:$E$65536,LEFTB(AQ$3,2))</f>
        <v>#VALUE!</v>
      </c>
      <c r="AR27" s="49" t="e">
        <f>SUMIFS([1]记账凭证簿!$M$1:$M$65536,[1]记账凭证簿!$J$1:$J$65536,$C27,[1]记账凭证簿!$E$1:$E$65536,LEFTB(AR$3,2))</f>
        <v>#VALUE!</v>
      </c>
      <c r="AS27" s="49" t="e">
        <f t="shared" si="22"/>
        <v>#VALUE!</v>
      </c>
      <c r="AT27" s="49" t="e">
        <f t="shared" si="9"/>
        <v>#VALUE!</v>
      </c>
      <c r="AU27" s="49" t="e">
        <f>SUMIFS([1]记账凭证簿!$L$1:$L$65536,[1]记账凭证簿!$J$1:$J$65536,$C27,[1]记账凭证簿!$E$1:$E$65536,LEFTB(AU$3,2))</f>
        <v>#VALUE!</v>
      </c>
      <c r="AV27" s="49" t="e">
        <f>SUMIFS([1]记账凭证簿!$M$1:$M$65536,[1]记账凭证簿!$J$1:$J$65536,$C27,[1]记账凭证簿!$E$1:$E$65536,LEFTB(AV$3,2))</f>
        <v>#VALUE!</v>
      </c>
      <c r="AW27" s="49" t="e">
        <f t="shared" si="23"/>
        <v>#VALUE!</v>
      </c>
      <c r="AX27" s="49" t="e">
        <f t="shared" si="10"/>
        <v>#VALUE!</v>
      </c>
      <c r="AY27" s="49" t="e">
        <f>SUMIFS([1]记账凭证簿!$L$1:$L$65536,[1]记账凭证簿!$J$1:$J$65536,$C27,[1]记账凭证簿!$E$1:$E$65536,LEFTB(AY$3,2))</f>
        <v>#VALUE!</v>
      </c>
      <c r="AZ27" s="49" t="e">
        <f>SUMIFS([1]记账凭证簿!$M$1:$M$65536,[1]记账凭证簿!$J$1:$J$65536,$C27,[1]记账凭证簿!$E$1:$E$65536,LEFTB(AZ$3,2))</f>
        <v>#VALUE!</v>
      </c>
      <c r="BA27" s="49" t="e">
        <f t="shared" si="24"/>
        <v>#VALUE!</v>
      </c>
      <c r="BB27" s="49" t="e">
        <f t="shared" si="11"/>
        <v>#VALUE!</v>
      </c>
    </row>
    <row r="28" spans="2:54" ht="17.25" x14ac:dyDescent="0.2">
      <c r="B28" s="47">
        <v>1602</v>
      </c>
      <c r="C28" s="48" t="s">
        <v>178</v>
      </c>
      <c r="D28" s="48"/>
      <c r="E28" s="49"/>
      <c r="F28" s="49">
        <v>5099949</v>
      </c>
      <c r="G28" s="49" t="e">
        <f>SUMIFS([1]记账凭证簿!$L$1:$L$65536,[1]记账凭证簿!$J$1:$J$65536,$C28,[1]记账凭证簿!$E$1:$E$65536,LEFTB(G$3,2))</f>
        <v>#VALUE!</v>
      </c>
      <c r="H28" s="49" t="e">
        <f>SUMIFS([1]记账凭证簿!$M$1:$M$65536,[1]记账凭证簿!$J$1:$J$65536,$C28,[1]记账凭证簿!$E$1:$E$65536,LEFTB(H$3,2))</f>
        <v>#VALUE!</v>
      </c>
      <c r="I28" s="49" t="e">
        <f t="shared" si="12"/>
        <v>#VALUE!</v>
      </c>
      <c r="J28" s="49" t="e">
        <f t="shared" si="13"/>
        <v>#VALUE!</v>
      </c>
      <c r="K28" s="49" t="e">
        <f>SUMIFS([1]记账凭证簿!$L$1:$L$65536,[1]记账凭证簿!$J$1:$J$65536,$C28,[1]记账凭证簿!$E$1:$E$65536,LEFTB(K$3,2))</f>
        <v>#VALUE!</v>
      </c>
      <c r="L28" s="49" t="e">
        <f>SUMIFS([1]记账凭证簿!$M$1:$M$65536,[1]记账凭证簿!$J$1:$J$65536,$C28,[1]记账凭证簿!$E$1:$E$65536,LEFTB(L$3,2))</f>
        <v>#VALUE!</v>
      </c>
      <c r="M28" s="49" t="e">
        <f t="shared" si="14"/>
        <v>#VALUE!</v>
      </c>
      <c r="N28" s="49" t="e">
        <f t="shared" si="1"/>
        <v>#VALUE!</v>
      </c>
      <c r="O28" s="49" t="e">
        <f>SUMIFS([1]记账凭证簿!$L$1:$L$65536,[1]记账凭证簿!$J$1:$J$65536,$C28,[1]记账凭证簿!$E$1:$E$65536,LEFTB(O$3,2))</f>
        <v>#VALUE!</v>
      </c>
      <c r="P28" s="49" t="e">
        <f>SUMIFS([1]记账凭证簿!$M$1:$M$65536,[1]记账凭证簿!$J$1:$J$65536,$C28,[1]记账凭证簿!$E$1:$E$65536,LEFTB(P$3,2))</f>
        <v>#VALUE!</v>
      </c>
      <c r="Q28" s="49" t="e">
        <f t="shared" si="15"/>
        <v>#VALUE!</v>
      </c>
      <c r="R28" s="49" t="e">
        <f t="shared" si="2"/>
        <v>#VALUE!</v>
      </c>
      <c r="S28" s="49" t="e">
        <f>SUMIFS([1]记账凭证簿!$L$1:$L$65536,[1]记账凭证簿!$J$1:$J$65536,$C28,[1]记账凭证簿!$E$1:$E$65536,LEFTB(S$3,2))</f>
        <v>#VALUE!</v>
      </c>
      <c r="T28" s="49" t="e">
        <f>SUMIFS([1]记账凭证簿!$M$1:$M$65536,[1]记账凭证簿!$J$1:$J$65536,$C28,[1]记账凭证簿!$E$1:$E$65536,LEFTB(T$3,2))</f>
        <v>#VALUE!</v>
      </c>
      <c r="U28" s="49" t="e">
        <f t="shared" si="16"/>
        <v>#VALUE!</v>
      </c>
      <c r="V28" s="49" t="e">
        <f t="shared" si="3"/>
        <v>#VALUE!</v>
      </c>
      <c r="W28" s="49" t="e">
        <f>SUMIFS([1]记账凭证簿!$L$1:$L$65536,[1]记账凭证簿!$J$1:$J$65536,$C28,[1]记账凭证簿!$E$1:$E$65536,LEFTB(W$3,2))</f>
        <v>#VALUE!</v>
      </c>
      <c r="X28" s="49" t="e">
        <f>SUMIFS([1]记账凭证簿!$M$1:$M$65536,[1]记账凭证簿!$J$1:$J$65536,$C28,[1]记账凭证簿!$E$1:$E$65536,LEFTB(X$3,2))</f>
        <v>#VALUE!</v>
      </c>
      <c r="Y28" s="49" t="e">
        <f t="shared" si="17"/>
        <v>#VALUE!</v>
      </c>
      <c r="Z28" s="49" t="e">
        <f t="shared" si="4"/>
        <v>#VALUE!</v>
      </c>
      <c r="AA28" s="49" t="e">
        <f>SUMIFS([1]记账凭证簿!$L$1:$L$65536,[1]记账凭证簿!$J$1:$J$65536,$C28,[1]记账凭证簿!$E$1:$E$65536,LEFTB(AA$3,2))</f>
        <v>#VALUE!</v>
      </c>
      <c r="AB28" s="49" t="e">
        <f>SUMIFS([1]记账凭证簿!$M$1:$M$65536,[1]记账凭证簿!$J$1:$J$65536,$C28,[1]记账凭证簿!$E$1:$E$65536,LEFTB(AB$3,2))</f>
        <v>#VALUE!</v>
      </c>
      <c r="AC28" s="49" t="e">
        <f t="shared" si="18"/>
        <v>#VALUE!</v>
      </c>
      <c r="AD28" s="49" t="e">
        <f t="shared" si="5"/>
        <v>#VALUE!</v>
      </c>
      <c r="AE28" s="49" t="e">
        <f>SUMIFS([1]记账凭证簿!$L$1:$L$65536,[1]记账凭证簿!$J$1:$J$65536,$C28,[1]记账凭证簿!$E$1:$E$65536,LEFTB(AE$3,2))</f>
        <v>#VALUE!</v>
      </c>
      <c r="AF28" s="49" t="e">
        <f>SUMIFS([1]记账凭证簿!$M$1:$M$65536,[1]记账凭证簿!$J$1:$J$65536,$C28,[1]记账凭证簿!$E$1:$E$65536,LEFTB(AF$3,2))</f>
        <v>#VALUE!</v>
      </c>
      <c r="AG28" s="49" t="e">
        <f t="shared" si="19"/>
        <v>#VALUE!</v>
      </c>
      <c r="AH28" s="49" t="e">
        <f t="shared" si="6"/>
        <v>#VALUE!</v>
      </c>
      <c r="AI28" s="49" t="e">
        <f>SUMIFS([1]记账凭证簿!$L$1:$L$65536,[1]记账凭证簿!$J$1:$J$65536,$C28,[1]记账凭证簿!$E$1:$E$65536,LEFTB(AI$3,2))</f>
        <v>#VALUE!</v>
      </c>
      <c r="AJ28" s="49" t="e">
        <f>SUMIFS([1]记账凭证簿!$M$1:$M$65536,[1]记账凭证簿!$J$1:$J$65536,$C28,[1]记账凭证簿!$E$1:$E$65536,LEFTB(AJ$3,2))</f>
        <v>#VALUE!</v>
      </c>
      <c r="AK28" s="49" t="e">
        <f t="shared" si="20"/>
        <v>#VALUE!</v>
      </c>
      <c r="AL28" s="49" t="e">
        <f t="shared" si="7"/>
        <v>#VALUE!</v>
      </c>
      <c r="AM28" s="49" t="e">
        <f>SUMIFS([1]记账凭证簿!$L$1:$L$65536,[1]记账凭证簿!$J$1:$J$65536,$C28,[1]记账凭证簿!$E$1:$E$65536,LEFTB(AM$3,2))</f>
        <v>#VALUE!</v>
      </c>
      <c r="AN28" s="49" t="e">
        <f>SUMIFS([1]记账凭证簿!$M$1:$M$65536,[1]记账凭证簿!$J$1:$J$65536,$C28,[1]记账凭证簿!$E$1:$E$65536,LEFTB(AN$3,2))</f>
        <v>#VALUE!</v>
      </c>
      <c r="AO28" s="49" t="e">
        <f t="shared" si="21"/>
        <v>#VALUE!</v>
      </c>
      <c r="AP28" s="49" t="e">
        <f t="shared" si="8"/>
        <v>#VALUE!</v>
      </c>
      <c r="AQ28" s="49" t="e">
        <f>SUMIFS([1]记账凭证簿!$L$1:$L$65536,[1]记账凭证簿!$J$1:$J$65536,$C28,[1]记账凭证簿!$E$1:$E$65536,LEFTB(AQ$3,2))</f>
        <v>#VALUE!</v>
      </c>
      <c r="AR28" s="49" t="e">
        <f>SUMIFS([1]记账凭证簿!$M$1:$M$65536,[1]记账凭证簿!$J$1:$J$65536,$C28,[1]记账凭证簿!$E$1:$E$65536,LEFTB(AR$3,2))</f>
        <v>#VALUE!</v>
      </c>
      <c r="AS28" s="49" t="e">
        <f t="shared" si="22"/>
        <v>#VALUE!</v>
      </c>
      <c r="AT28" s="49" t="e">
        <f t="shared" si="9"/>
        <v>#VALUE!</v>
      </c>
      <c r="AU28" s="49" t="e">
        <f>SUMIFS([1]记账凭证簿!$L$1:$L$65536,[1]记账凭证簿!$J$1:$J$65536,$C28,[1]记账凭证簿!$E$1:$E$65536,LEFTB(AU$3,2))</f>
        <v>#VALUE!</v>
      </c>
      <c r="AV28" s="49" t="e">
        <f>SUMIFS([1]记账凭证簿!$M$1:$M$65536,[1]记账凭证簿!$J$1:$J$65536,$C28,[1]记账凭证簿!$E$1:$E$65536,LEFTB(AV$3,2))</f>
        <v>#VALUE!</v>
      </c>
      <c r="AW28" s="49" t="e">
        <f t="shared" si="23"/>
        <v>#VALUE!</v>
      </c>
      <c r="AX28" s="49" t="e">
        <f t="shared" si="10"/>
        <v>#VALUE!</v>
      </c>
      <c r="AY28" s="49" t="e">
        <f>SUMIFS([1]记账凭证簿!$L$1:$L$65536,[1]记账凭证簿!$J$1:$J$65536,$C28,[1]记账凭证簿!$E$1:$E$65536,LEFTB(AY$3,2))</f>
        <v>#VALUE!</v>
      </c>
      <c r="AZ28" s="49" t="e">
        <f>SUMIFS([1]记账凭证簿!$M$1:$M$65536,[1]记账凭证簿!$J$1:$J$65536,$C28,[1]记账凭证簿!$E$1:$E$65536,LEFTB(AZ$3,2))</f>
        <v>#VALUE!</v>
      </c>
      <c r="BA28" s="49" t="e">
        <f t="shared" si="24"/>
        <v>#VALUE!</v>
      </c>
      <c r="BB28" s="49" t="e">
        <f t="shared" si="11"/>
        <v>#VALUE!</v>
      </c>
    </row>
    <row r="29" spans="2:54" ht="17.25" x14ac:dyDescent="0.2">
      <c r="B29" s="47">
        <v>1606</v>
      </c>
      <c r="C29" s="48" t="s">
        <v>179</v>
      </c>
      <c r="D29" s="48"/>
      <c r="E29" s="49">
        <v>0</v>
      </c>
      <c r="F29" s="49">
        <v>0</v>
      </c>
      <c r="G29" s="49" t="e">
        <f>SUMIFS([1]记账凭证簿!$L$1:$L$65536,[1]记账凭证簿!$J$1:$J$65536,$C29,[1]记账凭证簿!$E$1:$E$65536,LEFTB(G$3,2))</f>
        <v>#VALUE!</v>
      </c>
      <c r="H29" s="49" t="e">
        <f>SUMIFS([1]记账凭证簿!$M$1:$M$65536,[1]记账凭证簿!$J$1:$J$65536,$C29,[1]记账凭证簿!$E$1:$E$65536,LEFTB(H$3,2))</f>
        <v>#VALUE!</v>
      </c>
      <c r="I29" s="49" t="e">
        <f t="shared" si="12"/>
        <v>#VALUE!</v>
      </c>
      <c r="J29" s="49" t="e">
        <f t="shared" si="13"/>
        <v>#VALUE!</v>
      </c>
      <c r="K29" s="49" t="e">
        <f>SUMIFS([1]记账凭证簿!$L$1:$L$65536,[1]记账凭证簿!$J$1:$J$65536,$C29,[1]记账凭证簿!$E$1:$E$65536,LEFTB(K$3,2))</f>
        <v>#VALUE!</v>
      </c>
      <c r="L29" s="49" t="e">
        <f>SUMIFS([1]记账凭证簿!$M$1:$M$65536,[1]记账凭证簿!$J$1:$J$65536,$C29,[1]记账凭证簿!$E$1:$E$65536,LEFTB(L$3,2))</f>
        <v>#VALUE!</v>
      </c>
      <c r="M29" s="49" t="e">
        <f t="shared" si="14"/>
        <v>#VALUE!</v>
      </c>
      <c r="N29" s="49" t="e">
        <f t="shared" si="1"/>
        <v>#VALUE!</v>
      </c>
      <c r="O29" s="49" t="e">
        <f>SUMIFS([1]记账凭证簿!$L$1:$L$65536,[1]记账凭证簿!$J$1:$J$65536,$C29,[1]记账凭证簿!$E$1:$E$65536,LEFTB(O$3,2))</f>
        <v>#VALUE!</v>
      </c>
      <c r="P29" s="49" t="e">
        <f>SUMIFS([1]记账凭证簿!$M$1:$M$65536,[1]记账凭证簿!$J$1:$J$65536,$C29,[1]记账凭证簿!$E$1:$E$65536,LEFTB(P$3,2))</f>
        <v>#VALUE!</v>
      </c>
      <c r="Q29" s="49" t="e">
        <f t="shared" si="15"/>
        <v>#VALUE!</v>
      </c>
      <c r="R29" s="49" t="e">
        <f t="shared" si="2"/>
        <v>#VALUE!</v>
      </c>
      <c r="S29" s="49" t="e">
        <f>SUMIFS([1]记账凭证簿!$L$1:$L$65536,[1]记账凭证簿!$J$1:$J$65536,$C29,[1]记账凭证簿!$E$1:$E$65536,LEFTB(S$3,2))</f>
        <v>#VALUE!</v>
      </c>
      <c r="T29" s="49" t="e">
        <f>SUMIFS([1]记账凭证簿!$M$1:$M$65536,[1]记账凭证簿!$J$1:$J$65536,$C29,[1]记账凭证簿!$E$1:$E$65536,LEFTB(T$3,2))</f>
        <v>#VALUE!</v>
      </c>
      <c r="U29" s="49" t="e">
        <f t="shared" si="16"/>
        <v>#VALUE!</v>
      </c>
      <c r="V29" s="49" t="e">
        <f t="shared" si="3"/>
        <v>#VALUE!</v>
      </c>
      <c r="W29" s="49" t="e">
        <f>SUMIFS([1]记账凭证簿!$L$1:$L$65536,[1]记账凭证簿!$J$1:$J$65536,$C29,[1]记账凭证簿!$E$1:$E$65536,LEFTB(W$3,2))</f>
        <v>#VALUE!</v>
      </c>
      <c r="X29" s="49" t="e">
        <f>SUMIFS([1]记账凭证簿!$M$1:$M$65536,[1]记账凭证簿!$J$1:$J$65536,$C29,[1]记账凭证簿!$E$1:$E$65536,LEFTB(X$3,2))</f>
        <v>#VALUE!</v>
      </c>
      <c r="Y29" s="49" t="e">
        <f t="shared" si="17"/>
        <v>#VALUE!</v>
      </c>
      <c r="Z29" s="49" t="e">
        <f t="shared" si="4"/>
        <v>#VALUE!</v>
      </c>
      <c r="AA29" s="49" t="e">
        <f>SUMIFS([1]记账凭证簿!$L$1:$L$65536,[1]记账凭证簿!$J$1:$J$65536,$C29,[1]记账凭证簿!$E$1:$E$65536,LEFTB(AA$3,2))</f>
        <v>#VALUE!</v>
      </c>
      <c r="AB29" s="49" t="e">
        <f>SUMIFS([1]记账凭证簿!$M$1:$M$65536,[1]记账凭证簿!$J$1:$J$65536,$C29,[1]记账凭证簿!$E$1:$E$65536,LEFTB(AB$3,2))</f>
        <v>#VALUE!</v>
      </c>
      <c r="AC29" s="49" t="e">
        <f t="shared" si="18"/>
        <v>#VALUE!</v>
      </c>
      <c r="AD29" s="49" t="e">
        <f t="shared" si="5"/>
        <v>#VALUE!</v>
      </c>
      <c r="AE29" s="49" t="e">
        <f>SUMIFS([1]记账凭证簿!$L$1:$L$65536,[1]记账凭证簿!$J$1:$J$65536,$C29,[1]记账凭证簿!$E$1:$E$65536,LEFTB(AE$3,2))</f>
        <v>#VALUE!</v>
      </c>
      <c r="AF29" s="49" t="e">
        <f>SUMIFS([1]记账凭证簿!$M$1:$M$65536,[1]记账凭证簿!$J$1:$J$65536,$C29,[1]记账凭证簿!$E$1:$E$65536,LEFTB(AF$3,2))</f>
        <v>#VALUE!</v>
      </c>
      <c r="AG29" s="49" t="e">
        <f t="shared" si="19"/>
        <v>#VALUE!</v>
      </c>
      <c r="AH29" s="49" t="e">
        <f t="shared" si="6"/>
        <v>#VALUE!</v>
      </c>
      <c r="AI29" s="49" t="e">
        <f>SUMIFS([1]记账凭证簿!$L$1:$L$65536,[1]记账凭证簿!$J$1:$J$65536,$C29,[1]记账凭证簿!$E$1:$E$65536,LEFTB(AI$3,2))</f>
        <v>#VALUE!</v>
      </c>
      <c r="AJ29" s="49" t="e">
        <f>SUMIFS([1]记账凭证簿!$M$1:$M$65536,[1]记账凭证簿!$J$1:$J$65536,$C29,[1]记账凭证簿!$E$1:$E$65536,LEFTB(AJ$3,2))</f>
        <v>#VALUE!</v>
      </c>
      <c r="AK29" s="49" t="e">
        <f t="shared" si="20"/>
        <v>#VALUE!</v>
      </c>
      <c r="AL29" s="49" t="e">
        <f t="shared" si="7"/>
        <v>#VALUE!</v>
      </c>
      <c r="AM29" s="49" t="e">
        <f>SUMIFS([1]记账凭证簿!$L$1:$L$65536,[1]记账凭证簿!$J$1:$J$65536,$C29,[1]记账凭证簿!$E$1:$E$65536,LEFTB(AM$3,2))</f>
        <v>#VALUE!</v>
      </c>
      <c r="AN29" s="49" t="e">
        <f>SUMIFS([1]记账凭证簿!$M$1:$M$65536,[1]记账凭证簿!$J$1:$J$65536,$C29,[1]记账凭证簿!$E$1:$E$65536,LEFTB(AN$3,2))</f>
        <v>#VALUE!</v>
      </c>
      <c r="AO29" s="49" t="e">
        <f t="shared" si="21"/>
        <v>#VALUE!</v>
      </c>
      <c r="AP29" s="49" t="e">
        <f t="shared" si="8"/>
        <v>#VALUE!</v>
      </c>
      <c r="AQ29" s="49" t="e">
        <f>SUMIFS([1]记账凭证簿!$L$1:$L$65536,[1]记账凭证簿!$J$1:$J$65536,$C29,[1]记账凭证簿!$E$1:$E$65536,LEFTB(AQ$3,2))</f>
        <v>#VALUE!</v>
      </c>
      <c r="AR29" s="49" t="e">
        <f>SUMIFS([1]记账凭证簿!$M$1:$M$65536,[1]记账凭证簿!$J$1:$J$65536,$C29,[1]记账凭证簿!$E$1:$E$65536,LEFTB(AR$3,2))</f>
        <v>#VALUE!</v>
      </c>
      <c r="AS29" s="49" t="e">
        <f t="shared" si="22"/>
        <v>#VALUE!</v>
      </c>
      <c r="AT29" s="49" t="e">
        <f t="shared" si="9"/>
        <v>#VALUE!</v>
      </c>
      <c r="AU29" s="49" t="e">
        <f>SUMIFS([1]记账凭证簿!$L$1:$L$65536,[1]记账凭证簿!$J$1:$J$65536,$C29,[1]记账凭证簿!$E$1:$E$65536,LEFTB(AU$3,2))</f>
        <v>#VALUE!</v>
      </c>
      <c r="AV29" s="49" t="e">
        <f>SUMIFS([1]记账凭证簿!$M$1:$M$65536,[1]记账凭证簿!$J$1:$J$65536,$C29,[1]记账凭证簿!$E$1:$E$65536,LEFTB(AV$3,2))</f>
        <v>#VALUE!</v>
      </c>
      <c r="AW29" s="49" t="e">
        <f t="shared" si="23"/>
        <v>#VALUE!</v>
      </c>
      <c r="AX29" s="49" t="e">
        <f t="shared" si="10"/>
        <v>#VALUE!</v>
      </c>
      <c r="AY29" s="49" t="e">
        <f>SUMIFS([1]记账凭证簿!$L$1:$L$65536,[1]记账凭证簿!$J$1:$J$65536,$C29,[1]记账凭证簿!$E$1:$E$65536,LEFTB(AY$3,2))</f>
        <v>#VALUE!</v>
      </c>
      <c r="AZ29" s="49" t="e">
        <f>SUMIFS([1]记账凭证簿!$M$1:$M$65536,[1]记账凭证簿!$J$1:$J$65536,$C29,[1]记账凭证簿!$E$1:$E$65536,LEFTB(AZ$3,2))</f>
        <v>#VALUE!</v>
      </c>
      <c r="BA29" s="49" t="e">
        <f t="shared" si="24"/>
        <v>#VALUE!</v>
      </c>
      <c r="BB29" s="49" t="e">
        <f t="shared" si="11"/>
        <v>#VALUE!</v>
      </c>
    </row>
    <row r="30" spans="2:54" ht="17.25" x14ac:dyDescent="0.2">
      <c r="B30" s="47">
        <v>1701</v>
      </c>
      <c r="C30" s="48" t="s">
        <v>180</v>
      </c>
      <c r="D30" s="48"/>
      <c r="E30" s="49">
        <v>1200000</v>
      </c>
      <c r="F30" s="49">
        <v>0</v>
      </c>
      <c r="G30" s="49" t="e">
        <f>SUMIFS([1]记账凭证簿!$L$1:$L$65536,[1]记账凭证簿!$J$1:$J$65536,$C30,[1]记账凭证簿!$E$1:$E$65536,LEFTB(G$3,2))</f>
        <v>#VALUE!</v>
      </c>
      <c r="H30" s="49" t="e">
        <f>SUMIFS([1]记账凭证簿!$M$1:$M$65536,[1]记账凭证簿!$J$1:$J$65536,$C30,[1]记账凭证簿!$E$1:$E$65536,LEFTB(H$3,2))</f>
        <v>#VALUE!</v>
      </c>
      <c r="I30" s="49" t="e">
        <f t="shared" si="12"/>
        <v>#VALUE!</v>
      </c>
      <c r="J30" s="49" t="e">
        <f t="shared" si="13"/>
        <v>#VALUE!</v>
      </c>
      <c r="K30" s="49" t="e">
        <f>SUMIFS([1]记账凭证簿!$L$1:$L$65536,[1]记账凭证簿!$J$1:$J$65536,$C30,[1]记账凭证簿!$E$1:$E$65536,LEFTB(K$3,2))</f>
        <v>#VALUE!</v>
      </c>
      <c r="L30" s="49" t="e">
        <f>SUMIFS([1]记账凭证簿!$M$1:$M$65536,[1]记账凭证簿!$J$1:$J$65536,$C30,[1]记账凭证簿!$E$1:$E$65536,LEFTB(L$3,2))</f>
        <v>#VALUE!</v>
      </c>
      <c r="M30" s="49" t="e">
        <f t="shared" si="14"/>
        <v>#VALUE!</v>
      </c>
      <c r="N30" s="49" t="e">
        <f t="shared" si="1"/>
        <v>#VALUE!</v>
      </c>
      <c r="O30" s="49" t="e">
        <f>SUMIFS([1]记账凭证簿!$L$1:$L$65536,[1]记账凭证簿!$J$1:$J$65536,$C30,[1]记账凭证簿!$E$1:$E$65536,LEFTB(O$3,2))</f>
        <v>#VALUE!</v>
      </c>
      <c r="P30" s="49" t="e">
        <f>SUMIFS([1]记账凭证簿!$M$1:$M$65536,[1]记账凭证簿!$J$1:$J$65536,$C30,[1]记账凭证簿!$E$1:$E$65536,LEFTB(P$3,2))</f>
        <v>#VALUE!</v>
      </c>
      <c r="Q30" s="49" t="e">
        <f t="shared" si="15"/>
        <v>#VALUE!</v>
      </c>
      <c r="R30" s="49" t="e">
        <f t="shared" si="2"/>
        <v>#VALUE!</v>
      </c>
      <c r="S30" s="49" t="e">
        <f>SUMIFS([1]记账凭证簿!$L$1:$L$65536,[1]记账凭证簿!$J$1:$J$65536,$C30,[1]记账凭证簿!$E$1:$E$65536,LEFTB(S$3,2))</f>
        <v>#VALUE!</v>
      </c>
      <c r="T30" s="49" t="e">
        <f>SUMIFS([1]记账凭证簿!$M$1:$M$65536,[1]记账凭证簿!$J$1:$J$65536,$C30,[1]记账凭证簿!$E$1:$E$65536,LEFTB(T$3,2))</f>
        <v>#VALUE!</v>
      </c>
      <c r="U30" s="49" t="e">
        <f t="shared" si="16"/>
        <v>#VALUE!</v>
      </c>
      <c r="V30" s="49" t="e">
        <f t="shared" si="3"/>
        <v>#VALUE!</v>
      </c>
      <c r="W30" s="49" t="e">
        <f>SUMIFS([1]记账凭证簿!$L$1:$L$65536,[1]记账凭证簿!$J$1:$J$65536,$C30,[1]记账凭证簿!$E$1:$E$65536,LEFTB(W$3,2))</f>
        <v>#VALUE!</v>
      </c>
      <c r="X30" s="49" t="e">
        <f>SUMIFS([1]记账凭证簿!$M$1:$M$65536,[1]记账凭证簿!$J$1:$J$65536,$C30,[1]记账凭证簿!$E$1:$E$65536,LEFTB(X$3,2))</f>
        <v>#VALUE!</v>
      </c>
      <c r="Y30" s="49" t="e">
        <f t="shared" si="17"/>
        <v>#VALUE!</v>
      </c>
      <c r="Z30" s="49" t="e">
        <f t="shared" si="4"/>
        <v>#VALUE!</v>
      </c>
      <c r="AA30" s="49" t="e">
        <f>SUMIFS([1]记账凭证簿!$L$1:$L$65536,[1]记账凭证簿!$J$1:$J$65536,$C30,[1]记账凭证簿!$E$1:$E$65536,LEFTB(AA$3,2))</f>
        <v>#VALUE!</v>
      </c>
      <c r="AB30" s="49" t="e">
        <f>SUMIFS([1]记账凭证簿!$M$1:$M$65536,[1]记账凭证簿!$J$1:$J$65536,$C30,[1]记账凭证簿!$E$1:$E$65536,LEFTB(AB$3,2))</f>
        <v>#VALUE!</v>
      </c>
      <c r="AC30" s="49" t="e">
        <f t="shared" si="18"/>
        <v>#VALUE!</v>
      </c>
      <c r="AD30" s="49" t="e">
        <f t="shared" si="5"/>
        <v>#VALUE!</v>
      </c>
      <c r="AE30" s="49" t="e">
        <f>SUMIFS([1]记账凭证簿!$L$1:$L$65536,[1]记账凭证簿!$J$1:$J$65536,$C30,[1]记账凭证簿!$E$1:$E$65536,LEFTB(AE$3,2))</f>
        <v>#VALUE!</v>
      </c>
      <c r="AF30" s="49" t="e">
        <f>SUMIFS([1]记账凭证簿!$M$1:$M$65536,[1]记账凭证簿!$J$1:$J$65536,$C30,[1]记账凭证簿!$E$1:$E$65536,LEFTB(AF$3,2))</f>
        <v>#VALUE!</v>
      </c>
      <c r="AG30" s="49" t="e">
        <f t="shared" si="19"/>
        <v>#VALUE!</v>
      </c>
      <c r="AH30" s="49" t="e">
        <f t="shared" si="6"/>
        <v>#VALUE!</v>
      </c>
      <c r="AI30" s="49" t="e">
        <f>SUMIFS([1]记账凭证簿!$L$1:$L$65536,[1]记账凭证簿!$J$1:$J$65536,$C30,[1]记账凭证簿!$E$1:$E$65536,LEFTB(AI$3,2))</f>
        <v>#VALUE!</v>
      </c>
      <c r="AJ30" s="49" t="e">
        <f>SUMIFS([1]记账凭证簿!$M$1:$M$65536,[1]记账凭证簿!$J$1:$J$65536,$C30,[1]记账凭证簿!$E$1:$E$65536,LEFTB(AJ$3,2))</f>
        <v>#VALUE!</v>
      </c>
      <c r="AK30" s="49" t="e">
        <f t="shared" si="20"/>
        <v>#VALUE!</v>
      </c>
      <c r="AL30" s="49" t="e">
        <f t="shared" si="7"/>
        <v>#VALUE!</v>
      </c>
      <c r="AM30" s="49" t="e">
        <f>SUMIFS([1]记账凭证簿!$L$1:$L$65536,[1]记账凭证簿!$J$1:$J$65536,$C30,[1]记账凭证簿!$E$1:$E$65536,LEFTB(AM$3,2))</f>
        <v>#VALUE!</v>
      </c>
      <c r="AN30" s="49" t="e">
        <f>SUMIFS([1]记账凭证簿!$M$1:$M$65536,[1]记账凭证簿!$J$1:$J$65536,$C30,[1]记账凭证簿!$E$1:$E$65536,LEFTB(AN$3,2))</f>
        <v>#VALUE!</v>
      </c>
      <c r="AO30" s="49" t="e">
        <f t="shared" si="21"/>
        <v>#VALUE!</v>
      </c>
      <c r="AP30" s="49" t="e">
        <f t="shared" si="8"/>
        <v>#VALUE!</v>
      </c>
      <c r="AQ30" s="49" t="e">
        <f>SUMIFS([1]记账凭证簿!$L$1:$L$65536,[1]记账凭证簿!$J$1:$J$65536,$C30,[1]记账凭证簿!$E$1:$E$65536,LEFTB(AQ$3,2))</f>
        <v>#VALUE!</v>
      </c>
      <c r="AR30" s="49" t="e">
        <f>SUMIFS([1]记账凭证簿!$M$1:$M$65536,[1]记账凭证簿!$J$1:$J$65536,$C30,[1]记账凭证簿!$E$1:$E$65536,LEFTB(AR$3,2))</f>
        <v>#VALUE!</v>
      </c>
      <c r="AS30" s="49" t="e">
        <f t="shared" si="22"/>
        <v>#VALUE!</v>
      </c>
      <c r="AT30" s="49" t="e">
        <f t="shared" si="9"/>
        <v>#VALUE!</v>
      </c>
      <c r="AU30" s="49" t="e">
        <f>SUMIFS([1]记账凭证簿!$L$1:$L$65536,[1]记账凭证簿!$J$1:$J$65536,$C30,[1]记账凭证簿!$E$1:$E$65536,LEFTB(AU$3,2))</f>
        <v>#VALUE!</v>
      </c>
      <c r="AV30" s="49" t="e">
        <f>SUMIFS([1]记账凭证簿!$M$1:$M$65536,[1]记账凭证簿!$J$1:$J$65536,$C30,[1]记账凭证簿!$E$1:$E$65536,LEFTB(AV$3,2))</f>
        <v>#VALUE!</v>
      </c>
      <c r="AW30" s="49" t="e">
        <f t="shared" si="23"/>
        <v>#VALUE!</v>
      </c>
      <c r="AX30" s="49" t="e">
        <f t="shared" si="10"/>
        <v>#VALUE!</v>
      </c>
      <c r="AY30" s="49" t="e">
        <f>SUMIFS([1]记账凭证簿!$L$1:$L$65536,[1]记账凭证簿!$J$1:$J$65536,$C30,[1]记账凭证簿!$E$1:$E$65536,LEFTB(AY$3,2))</f>
        <v>#VALUE!</v>
      </c>
      <c r="AZ30" s="49" t="e">
        <f>SUMIFS([1]记账凭证簿!$M$1:$M$65536,[1]记账凭证簿!$J$1:$J$65536,$C30,[1]记账凭证簿!$E$1:$E$65536,LEFTB(AZ$3,2))</f>
        <v>#VALUE!</v>
      </c>
      <c r="BA30" s="49" t="e">
        <f t="shared" si="24"/>
        <v>#VALUE!</v>
      </c>
      <c r="BB30" s="49" t="e">
        <f t="shared" si="11"/>
        <v>#VALUE!</v>
      </c>
    </row>
    <row r="31" spans="2:54" ht="17.25" x14ac:dyDescent="0.2">
      <c r="B31" s="47">
        <v>1702</v>
      </c>
      <c r="C31" s="48" t="s">
        <v>181</v>
      </c>
      <c r="D31" s="48"/>
      <c r="E31" s="49"/>
      <c r="F31" s="49">
        <v>80000</v>
      </c>
      <c r="G31" s="49" t="e">
        <f>SUMIFS([1]记账凭证簿!$L$1:$L$65536,[1]记账凭证簿!$J$1:$J$65536,$C31,[1]记账凭证簿!$E$1:$E$65536,LEFTB(G$3,2))</f>
        <v>#VALUE!</v>
      </c>
      <c r="H31" s="49" t="e">
        <f>SUMIFS([1]记账凭证簿!$M$1:$M$65536,[1]记账凭证簿!$J$1:$J$65536,$C31,[1]记账凭证簿!$E$1:$E$65536,LEFTB(H$3,2))</f>
        <v>#VALUE!</v>
      </c>
      <c r="I31" s="49" t="e">
        <f t="shared" si="12"/>
        <v>#VALUE!</v>
      </c>
      <c r="J31" s="49" t="e">
        <f t="shared" si="13"/>
        <v>#VALUE!</v>
      </c>
      <c r="K31" s="49" t="e">
        <f>SUMIFS([1]记账凭证簿!$L$1:$L$65536,[1]记账凭证簿!$J$1:$J$65536,$C31,[1]记账凭证簿!$E$1:$E$65536,LEFTB(K$3,2))</f>
        <v>#VALUE!</v>
      </c>
      <c r="L31" s="49" t="e">
        <f>SUMIFS([1]记账凭证簿!$M$1:$M$65536,[1]记账凭证簿!$J$1:$J$65536,$C31,[1]记账凭证簿!$E$1:$E$65536,LEFTB(L$3,2))</f>
        <v>#VALUE!</v>
      </c>
      <c r="M31" s="49" t="e">
        <f t="shared" si="14"/>
        <v>#VALUE!</v>
      </c>
      <c r="N31" s="49" t="e">
        <f t="shared" si="1"/>
        <v>#VALUE!</v>
      </c>
      <c r="O31" s="49" t="e">
        <f>SUMIFS([1]记账凭证簿!$L$1:$L$65536,[1]记账凭证簿!$J$1:$J$65536,$C31,[1]记账凭证簿!$E$1:$E$65536,LEFTB(O$3,2))</f>
        <v>#VALUE!</v>
      </c>
      <c r="P31" s="49" t="e">
        <f>SUMIFS([1]记账凭证簿!$M$1:$M$65536,[1]记账凭证簿!$J$1:$J$65536,$C31,[1]记账凭证簿!$E$1:$E$65536,LEFTB(P$3,2))</f>
        <v>#VALUE!</v>
      </c>
      <c r="Q31" s="49" t="e">
        <f t="shared" si="15"/>
        <v>#VALUE!</v>
      </c>
      <c r="R31" s="49" t="e">
        <f t="shared" si="2"/>
        <v>#VALUE!</v>
      </c>
      <c r="S31" s="49" t="e">
        <f>SUMIFS([1]记账凭证簿!$L$1:$L$65536,[1]记账凭证簿!$J$1:$J$65536,$C31,[1]记账凭证簿!$E$1:$E$65536,LEFTB(S$3,2))</f>
        <v>#VALUE!</v>
      </c>
      <c r="T31" s="49" t="e">
        <f>SUMIFS([1]记账凭证簿!$M$1:$M$65536,[1]记账凭证簿!$J$1:$J$65536,$C31,[1]记账凭证簿!$E$1:$E$65536,LEFTB(T$3,2))</f>
        <v>#VALUE!</v>
      </c>
      <c r="U31" s="49" t="e">
        <f t="shared" si="16"/>
        <v>#VALUE!</v>
      </c>
      <c r="V31" s="49" t="e">
        <f t="shared" si="3"/>
        <v>#VALUE!</v>
      </c>
      <c r="W31" s="49" t="e">
        <f>SUMIFS([1]记账凭证簿!$L$1:$L$65536,[1]记账凭证簿!$J$1:$J$65536,$C31,[1]记账凭证簿!$E$1:$E$65536,LEFTB(W$3,2))</f>
        <v>#VALUE!</v>
      </c>
      <c r="X31" s="49" t="e">
        <f>SUMIFS([1]记账凭证簿!$M$1:$M$65536,[1]记账凭证簿!$J$1:$J$65536,$C31,[1]记账凭证簿!$E$1:$E$65536,LEFTB(X$3,2))</f>
        <v>#VALUE!</v>
      </c>
      <c r="Y31" s="49" t="e">
        <f t="shared" si="17"/>
        <v>#VALUE!</v>
      </c>
      <c r="Z31" s="49" t="e">
        <f t="shared" si="4"/>
        <v>#VALUE!</v>
      </c>
      <c r="AA31" s="49" t="e">
        <f>SUMIFS([1]记账凭证簿!$L$1:$L$65536,[1]记账凭证簿!$J$1:$J$65536,$C31,[1]记账凭证簿!$E$1:$E$65536,LEFTB(AA$3,2))</f>
        <v>#VALUE!</v>
      </c>
      <c r="AB31" s="49" t="e">
        <f>SUMIFS([1]记账凭证簿!$M$1:$M$65536,[1]记账凭证簿!$J$1:$J$65536,$C31,[1]记账凭证簿!$E$1:$E$65536,LEFTB(AB$3,2))</f>
        <v>#VALUE!</v>
      </c>
      <c r="AC31" s="49" t="e">
        <f t="shared" si="18"/>
        <v>#VALUE!</v>
      </c>
      <c r="AD31" s="49" t="e">
        <f t="shared" si="5"/>
        <v>#VALUE!</v>
      </c>
      <c r="AE31" s="49" t="e">
        <f>SUMIFS([1]记账凭证簿!$L$1:$L$65536,[1]记账凭证簿!$J$1:$J$65536,$C31,[1]记账凭证簿!$E$1:$E$65536,LEFTB(AE$3,2))</f>
        <v>#VALUE!</v>
      </c>
      <c r="AF31" s="49" t="e">
        <f>SUMIFS([1]记账凭证簿!$M$1:$M$65536,[1]记账凭证簿!$J$1:$J$65536,$C31,[1]记账凭证簿!$E$1:$E$65536,LEFTB(AF$3,2))</f>
        <v>#VALUE!</v>
      </c>
      <c r="AG31" s="49" t="e">
        <f t="shared" si="19"/>
        <v>#VALUE!</v>
      </c>
      <c r="AH31" s="49" t="e">
        <f t="shared" si="6"/>
        <v>#VALUE!</v>
      </c>
      <c r="AI31" s="49" t="e">
        <f>SUMIFS([1]记账凭证簿!$L$1:$L$65536,[1]记账凭证簿!$J$1:$J$65536,$C31,[1]记账凭证簿!$E$1:$E$65536,LEFTB(AI$3,2))</f>
        <v>#VALUE!</v>
      </c>
      <c r="AJ31" s="49" t="e">
        <f>SUMIFS([1]记账凭证簿!$M$1:$M$65536,[1]记账凭证簿!$J$1:$J$65536,$C31,[1]记账凭证簿!$E$1:$E$65536,LEFTB(AJ$3,2))</f>
        <v>#VALUE!</v>
      </c>
      <c r="AK31" s="49" t="e">
        <f t="shared" si="20"/>
        <v>#VALUE!</v>
      </c>
      <c r="AL31" s="49" t="e">
        <f t="shared" si="7"/>
        <v>#VALUE!</v>
      </c>
      <c r="AM31" s="49" t="e">
        <f>SUMIFS([1]记账凭证簿!$L$1:$L$65536,[1]记账凭证簿!$J$1:$J$65536,$C31,[1]记账凭证簿!$E$1:$E$65536,LEFTB(AM$3,2))</f>
        <v>#VALUE!</v>
      </c>
      <c r="AN31" s="49" t="e">
        <f>SUMIFS([1]记账凭证簿!$M$1:$M$65536,[1]记账凭证簿!$J$1:$J$65536,$C31,[1]记账凭证簿!$E$1:$E$65536,LEFTB(AN$3,2))</f>
        <v>#VALUE!</v>
      </c>
      <c r="AO31" s="49" t="e">
        <f t="shared" si="21"/>
        <v>#VALUE!</v>
      </c>
      <c r="AP31" s="49" t="e">
        <f t="shared" si="8"/>
        <v>#VALUE!</v>
      </c>
      <c r="AQ31" s="49" t="e">
        <f>SUMIFS([1]记账凭证簿!$L$1:$L$65536,[1]记账凭证簿!$J$1:$J$65536,$C31,[1]记账凭证簿!$E$1:$E$65536,LEFTB(AQ$3,2))</f>
        <v>#VALUE!</v>
      </c>
      <c r="AR31" s="49" t="e">
        <f>SUMIFS([1]记账凭证簿!$M$1:$M$65536,[1]记账凭证簿!$J$1:$J$65536,$C31,[1]记账凭证簿!$E$1:$E$65536,LEFTB(AR$3,2))</f>
        <v>#VALUE!</v>
      </c>
      <c r="AS31" s="49" t="e">
        <f t="shared" si="22"/>
        <v>#VALUE!</v>
      </c>
      <c r="AT31" s="49" t="e">
        <f t="shared" si="9"/>
        <v>#VALUE!</v>
      </c>
      <c r="AU31" s="49" t="e">
        <f>SUMIFS([1]记账凭证簿!$L$1:$L$65536,[1]记账凭证簿!$J$1:$J$65536,$C31,[1]记账凭证簿!$E$1:$E$65536,LEFTB(AU$3,2))</f>
        <v>#VALUE!</v>
      </c>
      <c r="AV31" s="49" t="e">
        <f>SUMIFS([1]记账凭证簿!$M$1:$M$65536,[1]记账凭证簿!$J$1:$J$65536,$C31,[1]记账凭证簿!$E$1:$E$65536,LEFTB(AV$3,2))</f>
        <v>#VALUE!</v>
      </c>
      <c r="AW31" s="49" t="e">
        <f t="shared" si="23"/>
        <v>#VALUE!</v>
      </c>
      <c r="AX31" s="49" t="e">
        <f t="shared" si="10"/>
        <v>#VALUE!</v>
      </c>
      <c r="AY31" s="49" t="e">
        <f>SUMIFS([1]记账凭证簿!$L$1:$L$65536,[1]记账凭证簿!$J$1:$J$65536,$C31,[1]记账凭证簿!$E$1:$E$65536,LEFTB(AY$3,2))</f>
        <v>#VALUE!</v>
      </c>
      <c r="AZ31" s="49" t="e">
        <f>SUMIFS([1]记账凭证簿!$M$1:$M$65536,[1]记账凭证簿!$J$1:$J$65536,$C31,[1]记账凭证簿!$E$1:$E$65536,LEFTB(AZ$3,2))</f>
        <v>#VALUE!</v>
      </c>
      <c r="BA31" s="49" t="e">
        <f t="shared" si="24"/>
        <v>#VALUE!</v>
      </c>
      <c r="BB31" s="49" t="e">
        <f t="shared" si="11"/>
        <v>#VALUE!</v>
      </c>
    </row>
    <row r="32" spans="2:54" ht="17.25" x14ac:dyDescent="0.2">
      <c r="B32" s="47">
        <v>1801</v>
      </c>
      <c r="C32" s="48" t="s">
        <v>182</v>
      </c>
      <c r="D32" s="48"/>
      <c r="E32" s="49">
        <v>90045</v>
      </c>
      <c r="F32" s="49"/>
      <c r="G32" s="49" t="e">
        <f>SUMIFS([1]记账凭证簿!$L$1:$L$65536,[1]记账凭证簿!$J$1:$J$65536,$C32,[1]记账凭证簿!$E$1:$E$65536,LEFTB(G$3,2))</f>
        <v>#VALUE!</v>
      </c>
      <c r="H32" s="49" t="e">
        <f>SUMIFS([1]记账凭证簿!$M$1:$M$65536,[1]记账凭证簿!$J$1:$J$65536,$C32,[1]记账凭证簿!$E$1:$E$65536,LEFTB(H$3,2))</f>
        <v>#VALUE!</v>
      </c>
      <c r="I32" s="49" t="e">
        <f t="shared" si="12"/>
        <v>#VALUE!</v>
      </c>
      <c r="J32" s="49" t="e">
        <f t="shared" si="13"/>
        <v>#VALUE!</v>
      </c>
      <c r="K32" s="49" t="e">
        <f>SUMIFS([1]记账凭证簿!$L$1:$L$65536,[1]记账凭证簿!$J$1:$J$65536,$C32,[1]记账凭证簿!$E$1:$E$65536,LEFTB(K$3,2))</f>
        <v>#VALUE!</v>
      </c>
      <c r="L32" s="49" t="e">
        <f>SUMIFS([1]记账凭证簿!$M$1:$M$65536,[1]记账凭证簿!$J$1:$J$65536,$C32,[1]记账凭证簿!$E$1:$E$65536,LEFTB(L$3,2))</f>
        <v>#VALUE!</v>
      </c>
      <c r="M32" s="49" t="e">
        <f t="shared" si="14"/>
        <v>#VALUE!</v>
      </c>
      <c r="N32" s="49" t="e">
        <f t="shared" si="1"/>
        <v>#VALUE!</v>
      </c>
      <c r="O32" s="49" t="e">
        <f>SUMIFS([1]记账凭证簿!$L$1:$L$65536,[1]记账凭证簿!$J$1:$J$65536,$C32,[1]记账凭证簿!$E$1:$E$65536,LEFTB(O$3,2))</f>
        <v>#VALUE!</v>
      </c>
      <c r="P32" s="49" t="e">
        <f>SUMIFS([1]记账凭证簿!$M$1:$M$65536,[1]记账凭证簿!$J$1:$J$65536,$C32,[1]记账凭证簿!$E$1:$E$65536,LEFTB(P$3,2))</f>
        <v>#VALUE!</v>
      </c>
      <c r="Q32" s="49" t="e">
        <f t="shared" si="15"/>
        <v>#VALUE!</v>
      </c>
      <c r="R32" s="49" t="e">
        <f t="shared" si="2"/>
        <v>#VALUE!</v>
      </c>
      <c r="S32" s="49" t="e">
        <f>SUMIFS([1]记账凭证簿!$L$1:$L$65536,[1]记账凭证簿!$J$1:$J$65536,$C32,[1]记账凭证簿!$E$1:$E$65536,LEFTB(S$3,2))</f>
        <v>#VALUE!</v>
      </c>
      <c r="T32" s="49" t="e">
        <f>SUMIFS([1]记账凭证簿!$M$1:$M$65536,[1]记账凭证簿!$J$1:$J$65536,$C32,[1]记账凭证簿!$E$1:$E$65536,LEFTB(T$3,2))</f>
        <v>#VALUE!</v>
      </c>
      <c r="U32" s="49" t="e">
        <f t="shared" si="16"/>
        <v>#VALUE!</v>
      </c>
      <c r="V32" s="49" t="e">
        <f t="shared" si="3"/>
        <v>#VALUE!</v>
      </c>
      <c r="W32" s="49" t="e">
        <f>SUMIFS([1]记账凭证簿!$L$1:$L$65536,[1]记账凭证簿!$J$1:$J$65536,$C32,[1]记账凭证簿!$E$1:$E$65536,LEFTB(W$3,2))</f>
        <v>#VALUE!</v>
      </c>
      <c r="X32" s="49" t="e">
        <f>SUMIFS([1]记账凭证簿!$M$1:$M$65536,[1]记账凭证簿!$J$1:$J$65536,$C32,[1]记账凭证簿!$E$1:$E$65536,LEFTB(X$3,2))</f>
        <v>#VALUE!</v>
      </c>
      <c r="Y32" s="49" t="e">
        <f t="shared" si="17"/>
        <v>#VALUE!</v>
      </c>
      <c r="Z32" s="49" t="e">
        <f t="shared" si="4"/>
        <v>#VALUE!</v>
      </c>
      <c r="AA32" s="49" t="e">
        <f>SUMIFS([1]记账凭证簿!$L$1:$L$65536,[1]记账凭证簿!$J$1:$J$65536,$C32,[1]记账凭证簿!$E$1:$E$65536,LEFTB(AA$3,2))</f>
        <v>#VALUE!</v>
      </c>
      <c r="AB32" s="49" t="e">
        <f>SUMIFS([1]记账凭证簿!$M$1:$M$65536,[1]记账凭证簿!$J$1:$J$65536,$C32,[1]记账凭证簿!$E$1:$E$65536,LEFTB(AB$3,2))</f>
        <v>#VALUE!</v>
      </c>
      <c r="AC32" s="49" t="e">
        <f t="shared" si="18"/>
        <v>#VALUE!</v>
      </c>
      <c r="AD32" s="49" t="e">
        <f t="shared" si="5"/>
        <v>#VALUE!</v>
      </c>
      <c r="AE32" s="49" t="e">
        <f>SUMIFS([1]记账凭证簿!$L$1:$L$65536,[1]记账凭证簿!$J$1:$J$65536,$C32,[1]记账凭证簿!$E$1:$E$65536,LEFTB(AE$3,2))</f>
        <v>#VALUE!</v>
      </c>
      <c r="AF32" s="49" t="e">
        <f>SUMIFS([1]记账凭证簿!$M$1:$M$65536,[1]记账凭证簿!$J$1:$J$65536,$C32,[1]记账凭证簿!$E$1:$E$65536,LEFTB(AF$3,2))</f>
        <v>#VALUE!</v>
      </c>
      <c r="AG32" s="49" t="e">
        <f t="shared" si="19"/>
        <v>#VALUE!</v>
      </c>
      <c r="AH32" s="49" t="e">
        <f t="shared" si="6"/>
        <v>#VALUE!</v>
      </c>
      <c r="AI32" s="49" t="e">
        <f>SUMIFS([1]记账凭证簿!$L$1:$L$65536,[1]记账凭证簿!$J$1:$J$65536,$C32,[1]记账凭证簿!$E$1:$E$65536,LEFTB(AI$3,2))</f>
        <v>#VALUE!</v>
      </c>
      <c r="AJ32" s="49" t="e">
        <f>SUMIFS([1]记账凭证簿!$M$1:$M$65536,[1]记账凭证簿!$J$1:$J$65536,$C32,[1]记账凭证簿!$E$1:$E$65536,LEFTB(AJ$3,2))</f>
        <v>#VALUE!</v>
      </c>
      <c r="AK32" s="49" t="e">
        <f t="shared" si="20"/>
        <v>#VALUE!</v>
      </c>
      <c r="AL32" s="49" t="e">
        <f t="shared" si="7"/>
        <v>#VALUE!</v>
      </c>
      <c r="AM32" s="49" t="e">
        <f>SUMIFS([1]记账凭证簿!$L$1:$L$65536,[1]记账凭证簿!$J$1:$J$65536,$C32,[1]记账凭证簿!$E$1:$E$65536,LEFTB(AM$3,2))</f>
        <v>#VALUE!</v>
      </c>
      <c r="AN32" s="49" t="e">
        <f>SUMIFS([1]记账凭证簿!$M$1:$M$65536,[1]记账凭证簿!$J$1:$J$65536,$C32,[1]记账凭证簿!$E$1:$E$65536,LEFTB(AN$3,2))</f>
        <v>#VALUE!</v>
      </c>
      <c r="AO32" s="49" t="e">
        <f t="shared" si="21"/>
        <v>#VALUE!</v>
      </c>
      <c r="AP32" s="49" t="e">
        <f t="shared" si="8"/>
        <v>#VALUE!</v>
      </c>
      <c r="AQ32" s="49" t="e">
        <f>SUMIFS([1]记账凭证簿!$L$1:$L$65536,[1]记账凭证簿!$J$1:$J$65536,$C32,[1]记账凭证簿!$E$1:$E$65536,LEFTB(AQ$3,2))</f>
        <v>#VALUE!</v>
      </c>
      <c r="AR32" s="49" t="e">
        <f>SUMIFS([1]记账凭证簿!$M$1:$M$65536,[1]记账凭证簿!$J$1:$J$65536,$C32,[1]记账凭证簿!$E$1:$E$65536,LEFTB(AR$3,2))</f>
        <v>#VALUE!</v>
      </c>
      <c r="AS32" s="49" t="e">
        <f t="shared" si="22"/>
        <v>#VALUE!</v>
      </c>
      <c r="AT32" s="49" t="e">
        <f t="shared" si="9"/>
        <v>#VALUE!</v>
      </c>
      <c r="AU32" s="49" t="e">
        <f>SUMIFS([1]记账凭证簿!$L$1:$L$65536,[1]记账凭证簿!$J$1:$J$65536,$C32,[1]记账凭证簿!$E$1:$E$65536,LEFTB(AU$3,2))</f>
        <v>#VALUE!</v>
      </c>
      <c r="AV32" s="49" t="e">
        <f>SUMIFS([1]记账凭证簿!$M$1:$M$65536,[1]记账凭证簿!$J$1:$J$65536,$C32,[1]记账凭证簿!$E$1:$E$65536,LEFTB(AV$3,2))</f>
        <v>#VALUE!</v>
      </c>
      <c r="AW32" s="49" t="e">
        <f t="shared" si="23"/>
        <v>#VALUE!</v>
      </c>
      <c r="AX32" s="49" t="e">
        <f t="shared" si="10"/>
        <v>#VALUE!</v>
      </c>
      <c r="AY32" s="49" t="e">
        <f>SUMIFS([1]记账凭证簿!$L$1:$L$65536,[1]记账凭证簿!$J$1:$J$65536,$C32,[1]记账凭证簿!$E$1:$E$65536,LEFTB(AY$3,2))</f>
        <v>#VALUE!</v>
      </c>
      <c r="AZ32" s="49" t="e">
        <f>SUMIFS([1]记账凭证簿!$M$1:$M$65536,[1]记账凭证簿!$J$1:$J$65536,$C32,[1]记账凭证簿!$E$1:$E$65536,LEFTB(AZ$3,2))</f>
        <v>#VALUE!</v>
      </c>
      <c r="BA32" s="49" t="e">
        <f t="shared" si="24"/>
        <v>#VALUE!</v>
      </c>
      <c r="BB32" s="49" t="e">
        <f t="shared" si="11"/>
        <v>#VALUE!</v>
      </c>
    </row>
    <row r="33" spans="2:54" ht="17.25" x14ac:dyDescent="0.2">
      <c r="B33" s="47">
        <v>1811</v>
      </c>
      <c r="C33" s="48" t="s">
        <v>183</v>
      </c>
      <c r="D33" s="48"/>
      <c r="E33" s="49">
        <v>0</v>
      </c>
      <c r="F33" s="49">
        <v>0</v>
      </c>
      <c r="G33" s="49" t="e">
        <f>SUMIFS([1]记账凭证簿!$L$1:$L$65536,[1]记账凭证簿!$J$1:$J$65536,$C33,[1]记账凭证簿!$E$1:$E$65536,LEFTB(G$3,2))</f>
        <v>#VALUE!</v>
      </c>
      <c r="H33" s="49" t="e">
        <f>SUMIFS([1]记账凭证簿!$M$1:$M$65536,[1]记账凭证簿!$J$1:$J$65536,$C33,[1]记账凭证簿!$E$1:$E$65536,LEFTB(H$3,2))</f>
        <v>#VALUE!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49">
        <v>0</v>
      </c>
      <c r="AH33" s="49">
        <v>0</v>
      </c>
      <c r="AI33" s="49">
        <v>0</v>
      </c>
      <c r="AJ33" s="49">
        <v>0</v>
      </c>
      <c r="AK33" s="49">
        <v>0</v>
      </c>
      <c r="AL33" s="49">
        <v>0</v>
      </c>
      <c r="AM33" s="49">
        <v>0</v>
      </c>
      <c r="AN33" s="49">
        <v>0</v>
      </c>
      <c r="AO33" s="49">
        <v>0</v>
      </c>
      <c r="AP33" s="49">
        <v>0</v>
      </c>
      <c r="AQ33" s="49">
        <v>0</v>
      </c>
      <c r="AR33" s="49">
        <v>0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49">
        <v>0</v>
      </c>
    </row>
    <row r="34" spans="2:54" ht="17.25" x14ac:dyDescent="0.2">
      <c r="B34" s="47">
        <v>1901</v>
      </c>
      <c r="C34" s="48" t="s">
        <v>348</v>
      </c>
      <c r="D34" s="48"/>
      <c r="E34" s="49">
        <v>0</v>
      </c>
      <c r="F34" s="49"/>
      <c r="G34" s="49" t="e">
        <f>SUMIFS([1]记账凭证簿!$L$1:$L$65536,[1]记账凭证簿!$J$1:$J$65536,$C34,[1]记账凭证簿!$E$1:$E$65536,LEFTB(G$3,2))</f>
        <v>#VALUE!</v>
      </c>
      <c r="H34" s="49" t="e">
        <f>SUMIFS([1]记账凭证簿!$M$1:$M$65536,[1]记账凭证簿!$J$1:$J$65536,$C34,[1]记账凭证簿!$E$1:$E$65536,LEFTB(H$3,2))</f>
        <v>#VALUE!</v>
      </c>
      <c r="I34" s="49" t="e">
        <f t="shared" si="12"/>
        <v>#VALUE!</v>
      </c>
      <c r="J34" s="49" t="e">
        <f t="shared" si="13"/>
        <v>#VALUE!</v>
      </c>
      <c r="K34" s="49" t="e">
        <f>SUMIFS([1]记账凭证簿!$L$1:$L$65536,[1]记账凭证簿!$J$1:$J$65536,$C34,[1]记账凭证簿!$E$1:$E$65536,LEFTB(K$3,2))</f>
        <v>#VALUE!</v>
      </c>
      <c r="L34" s="49" t="e">
        <f>SUMIFS([1]记账凭证簿!$M$1:$M$65536,[1]记账凭证簿!$J$1:$J$65536,$C34,[1]记账凭证簿!$E$1:$E$65536,LEFTB(L$3,2))</f>
        <v>#VALUE!</v>
      </c>
      <c r="M34" s="49" t="e">
        <f t="shared" si="14"/>
        <v>#VALUE!</v>
      </c>
      <c r="N34" s="49" t="e">
        <f t="shared" si="1"/>
        <v>#VALUE!</v>
      </c>
      <c r="O34" s="49" t="e">
        <f>SUMIFS([1]记账凭证簿!$L$1:$L$65536,[1]记账凭证簿!$J$1:$J$65536,$C34,[1]记账凭证簿!$E$1:$E$65536,LEFTB(O$3,2))</f>
        <v>#VALUE!</v>
      </c>
      <c r="P34" s="49" t="e">
        <f>SUMIFS([1]记账凭证簿!$M$1:$M$65536,[1]记账凭证簿!$J$1:$J$65536,$C34,[1]记账凭证簿!$E$1:$E$65536,LEFTB(P$3,2))</f>
        <v>#VALUE!</v>
      </c>
      <c r="Q34" s="49" t="e">
        <f t="shared" si="15"/>
        <v>#VALUE!</v>
      </c>
      <c r="R34" s="49" t="e">
        <f t="shared" si="2"/>
        <v>#VALUE!</v>
      </c>
      <c r="S34" s="49" t="e">
        <f>SUMIFS([1]记账凭证簿!$L$1:$L$65536,[1]记账凭证簿!$J$1:$J$65536,$C34,[1]记账凭证簿!$E$1:$E$65536,LEFTB(S$3,2))</f>
        <v>#VALUE!</v>
      </c>
      <c r="T34" s="49" t="e">
        <f>SUMIFS([1]记账凭证簿!$M$1:$M$65536,[1]记账凭证簿!$J$1:$J$65536,$C34,[1]记账凭证簿!$E$1:$E$65536,LEFTB(T$3,2))</f>
        <v>#VALUE!</v>
      </c>
      <c r="U34" s="49" t="e">
        <f t="shared" si="16"/>
        <v>#VALUE!</v>
      </c>
      <c r="V34" s="49" t="e">
        <f t="shared" si="3"/>
        <v>#VALUE!</v>
      </c>
      <c r="W34" s="49" t="e">
        <f>SUMIFS([1]记账凭证簿!$L$1:$L$65536,[1]记账凭证簿!$J$1:$J$65536,$C34,[1]记账凭证簿!$E$1:$E$65536,LEFTB(W$3,2))</f>
        <v>#VALUE!</v>
      </c>
      <c r="X34" s="49" t="e">
        <f>SUMIFS([1]记账凭证簿!$M$1:$M$65536,[1]记账凭证簿!$J$1:$J$65536,$C34,[1]记账凭证簿!$E$1:$E$65536,LEFTB(X$3,2))</f>
        <v>#VALUE!</v>
      </c>
      <c r="Y34" s="49" t="e">
        <f t="shared" si="17"/>
        <v>#VALUE!</v>
      </c>
      <c r="Z34" s="49" t="e">
        <f t="shared" si="4"/>
        <v>#VALUE!</v>
      </c>
      <c r="AA34" s="49" t="e">
        <f>SUMIFS([1]记账凭证簿!$L$1:$L$65536,[1]记账凭证簿!$J$1:$J$65536,$C34,[1]记账凭证簿!$E$1:$E$65536,LEFTB(AA$3,2))</f>
        <v>#VALUE!</v>
      </c>
      <c r="AB34" s="49" t="e">
        <f>SUMIFS([1]记账凭证簿!$M$1:$M$65536,[1]记账凭证簿!$J$1:$J$65536,$C34,[1]记账凭证簿!$E$1:$E$65536,LEFTB(AB$3,2))</f>
        <v>#VALUE!</v>
      </c>
      <c r="AC34" s="49" t="e">
        <f t="shared" si="18"/>
        <v>#VALUE!</v>
      </c>
      <c r="AD34" s="49" t="e">
        <f t="shared" si="5"/>
        <v>#VALUE!</v>
      </c>
      <c r="AE34" s="49" t="e">
        <f>SUMIFS([1]记账凭证簿!$L$1:$L$65536,[1]记账凭证簿!$J$1:$J$65536,$C34,[1]记账凭证簿!$E$1:$E$65536,LEFTB(AE$3,2))</f>
        <v>#VALUE!</v>
      </c>
      <c r="AF34" s="49" t="e">
        <f>SUMIFS([1]记账凭证簿!$M$1:$M$65536,[1]记账凭证簿!$J$1:$J$65536,$C34,[1]记账凭证簿!$E$1:$E$65536,LEFTB(AF$3,2))</f>
        <v>#VALUE!</v>
      </c>
      <c r="AG34" s="49" t="e">
        <f t="shared" si="19"/>
        <v>#VALUE!</v>
      </c>
      <c r="AH34" s="49" t="e">
        <f t="shared" si="6"/>
        <v>#VALUE!</v>
      </c>
      <c r="AI34" s="49" t="e">
        <f>SUMIFS([1]记账凭证簿!$L$1:$L$65536,[1]记账凭证簿!$J$1:$J$65536,$C34,[1]记账凭证簿!$E$1:$E$65536,LEFTB(AI$3,2))</f>
        <v>#VALUE!</v>
      </c>
      <c r="AJ34" s="49" t="e">
        <f>SUMIFS([1]记账凭证簿!$M$1:$M$65536,[1]记账凭证簿!$J$1:$J$65536,$C34,[1]记账凭证簿!$E$1:$E$65536,LEFTB(AJ$3,2))</f>
        <v>#VALUE!</v>
      </c>
      <c r="AK34" s="49" t="e">
        <f t="shared" si="20"/>
        <v>#VALUE!</v>
      </c>
      <c r="AL34" s="49" t="e">
        <f t="shared" si="7"/>
        <v>#VALUE!</v>
      </c>
      <c r="AM34" s="49" t="e">
        <f>SUMIFS([1]记账凭证簿!$L$1:$L$65536,[1]记账凭证簿!$J$1:$J$65536,$C34,[1]记账凭证簿!$E$1:$E$65536,LEFTB(AM$3,2))</f>
        <v>#VALUE!</v>
      </c>
      <c r="AN34" s="49" t="e">
        <f>SUMIFS([1]记账凭证簿!$M$1:$M$65536,[1]记账凭证簿!$J$1:$J$65536,$C34,[1]记账凭证簿!$E$1:$E$65536,LEFTB(AN$3,2))</f>
        <v>#VALUE!</v>
      </c>
      <c r="AO34" s="49" t="e">
        <f t="shared" si="21"/>
        <v>#VALUE!</v>
      </c>
      <c r="AP34" s="49" t="e">
        <f t="shared" si="8"/>
        <v>#VALUE!</v>
      </c>
      <c r="AQ34" s="49" t="e">
        <f>SUMIFS([1]记账凭证簿!$L$1:$L$65536,[1]记账凭证簿!$J$1:$J$65536,$C34,[1]记账凭证簿!$E$1:$E$65536,LEFTB(AQ$3,2))</f>
        <v>#VALUE!</v>
      </c>
      <c r="AR34" s="49" t="e">
        <f>SUMIFS([1]记账凭证簿!$M$1:$M$65536,[1]记账凭证簿!$J$1:$J$65536,$C34,[1]记账凭证簿!$E$1:$E$65536,LEFTB(AR$3,2))</f>
        <v>#VALUE!</v>
      </c>
      <c r="AS34" s="49" t="e">
        <f t="shared" si="22"/>
        <v>#VALUE!</v>
      </c>
      <c r="AT34" s="49" t="e">
        <f t="shared" si="9"/>
        <v>#VALUE!</v>
      </c>
      <c r="AU34" s="49" t="e">
        <f>SUMIFS([1]记账凭证簿!$L$1:$L$65536,[1]记账凭证簿!$J$1:$J$65536,$C34,[1]记账凭证簿!$E$1:$E$65536,LEFTB(AU$3,2))</f>
        <v>#VALUE!</v>
      </c>
      <c r="AV34" s="49" t="e">
        <f>SUMIFS([1]记账凭证簿!$M$1:$M$65536,[1]记账凭证簿!$J$1:$J$65536,$C34,[1]记账凭证簿!$E$1:$E$65536,LEFTB(AV$3,2))</f>
        <v>#VALUE!</v>
      </c>
      <c r="AW34" s="49" t="e">
        <f t="shared" si="23"/>
        <v>#VALUE!</v>
      </c>
      <c r="AX34" s="49" t="e">
        <f t="shared" si="10"/>
        <v>#VALUE!</v>
      </c>
      <c r="AY34" s="49" t="e">
        <f>SUMIFS([1]记账凭证簿!$L$1:$L$65536,[1]记账凭证簿!$J$1:$J$65536,$C34,[1]记账凭证簿!$E$1:$E$65536,LEFTB(AY$3,2))</f>
        <v>#VALUE!</v>
      </c>
      <c r="AZ34" s="49" t="e">
        <f>SUMIFS([1]记账凭证簿!$M$1:$M$65536,[1]记账凭证簿!$J$1:$J$65536,$C34,[1]记账凭证簿!$E$1:$E$65536,LEFTB(AZ$3,2))</f>
        <v>#VALUE!</v>
      </c>
      <c r="BA34" s="49" t="e">
        <f t="shared" si="24"/>
        <v>#VALUE!</v>
      </c>
      <c r="BB34" s="49" t="e">
        <f t="shared" si="11"/>
        <v>#VALUE!</v>
      </c>
    </row>
    <row r="35" spans="2:54" ht="17.25" x14ac:dyDescent="0.2">
      <c r="B35" s="47">
        <v>2001</v>
      </c>
      <c r="C35" s="48" t="s">
        <v>185</v>
      </c>
      <c r="D35" s="48"/>
      <c r="E35" s="49"/>
      <c r="F35" s="49">
        <v>100000</v>
      </c>
      <c r="G35" s="49" t="e">
        <f>SUMIFS([1]记账凭证簿!$L$1:$L$65536,[1]记账凭证簿!$J$1:$J$65536,$C35,[1]记账凭证簿!$E$1:$E$65536,LEFTB(G$3,2))</f>
        <v>#VALUE!</v>
      </c>
      <c r="H35" s="49" t="e">
        <f>SUMIFS([1]记账凭证簿!$M$1:$M$65536,[1]记账凭证簿!$J$1:$J$65536,$C35,[1]记账凭证簿!$E$1:$E$65536,LEFTB(H$3,2))</f>
        <v>#VALUE!</v>
      </c>
      <c r="I35" s="49" t="e">
        <f t="shared" si="12"/>
        <v>#VALUE!</v>
      </c>
      <c r="J35" s="49" t="e">
        <f t="shared" si="13"/>
        <v>#VALUE!</v>
      </c>
      <c r="K35" s="49" t="e">
        <f>SUMIFS([1]记账凭证簿!$L$1:$L$65536,[1]记账凭证簿!$J$1:$J$65536,$C35,[1]记账凭证簿!$E$1:$E$65536,LEFTB(K$3,2))</f>
        <v>#VALUE!</v>
      </c>
      <c r="L35" s="49" t="e">
        <f>SUMIFS([1]记账凭证簿!$M$1:$M$65536,[1]记账凭证簿!$J$1:$J$65536,$C35,[1]记账凭证簿!$E$1:$E$65536,LEFTB(L$3,2))</f>
        <v>#VALUE!</v>
      </c>
      <c r="M35" s="49" t="e">
        <f t="shared" si="14"/>
        <v>#VALUE!</v>
      </c>
      <c r="N35" s="49" t="e">
        <f t="shared" si="1"/>
        <v>#VALUE!</v>
      </c>
      <c r="O35" s="49" t="e">
        <f>SUMIFS([1]记账凭证簿!$L$1:$L$65536,[1]记账凭证簿!$J$1:$J$65536,$C35,[1]记账凭证簿!$E$1:$E$65536,LEFTB(O$3,2))</f>
        <v>#VALUE!</v>
      </c>
      <c r="P35" s="49" t="e">
        <f>SUMIFS([1]记账凭证簿!$M$1:$M$65536,[1]记账凭证簿!$J$1:$J$65536,$C35,[1]记账凭证簿!$E$1:$E$65536,LEFTB(P$3,2))</f>
        <v>#VALUE!</v>
      </c>
      <c r="Q35" s="49" t="e">
        <f t="shared" si="15"/>
        <v>#VALUE!</v>
      </c>
      <c r="R35" s="49" t="e">
        <f t="shared" si="2"/>
        <v>#VALUE!</v>
      </c>
      <c r="S35" s="49" t="e">
        <f>SUMIFS([1]记账凭证簿!$L$1:$L$65536,[1]记账凭证簿!$J$1:$J$65536,$C35,[1]记账凭证簿!$E$1:$E$65536,LEFTB(S$3,2))</f>
        <v>#VALUE!</v>
      </c>
      <c r="T35" s="49" t="e">
        <f>SUMIFS([1]记账凭证簿!$M$1:$M$65536,[1]记账凭证簿!$J$1:$J$65536,$C35,[1]记账凭证簿!$E$1:$E$65536,LEFTB(T$3,2))</f>
        <v>#VALUE!</v>
      </c>
      <c r="U35" s="49" t="e">
        <f t="shared" si="16"/>
        <v>#VALUE!</v>
      </c>
      <c r="V35" s="49" t="e">
        <f t="shared" si="3"/>
        <v>#VALUE!</v>
      </c>
      <c r="W35" s="49" t="e">
        <f>SUMIFS([1]记账凭证簿!$L$1:$L$65536,[1]记账凭证簿!$J$1:$J$65536,$C35,[1]记账凭证簿!$E$1:$E$65536,LEFTB(W$3,2))</f>
        <v>#VALUE!</v>
      </c>
      <c r="X35" s="49" t="e">
        <f>SUMIFS([1]记账凭证簿!$M$1:$M$65536,[1]记账凭证簿!$J$1:$J$65536,$C35,[1]记账凭证簿!$E$1:$E$65536,LEFTB(X$3,2))</f>
        <v>#VALUE!</v>
      </c>
      <c r="Y35" s="49" t="e">
        <f t="shared" si="17"/>
        <v>#VALUE!</v>
      </c>
      <c r="Z35" s="49" t="e">
        <f t="shared" si="4"/>
        <v>#VALUE!</v>
      </c>
      <c r="AA35" s="49" t="e">
        <f>SUMIFS([1]记账凭证簿!$L$1:$L$65536,[1]记账凭证簿!$J$1:$J$65536,$C35,[1]记账凭证簿!$E$1:$E$65536,LEFTB(AA$3,2))</f>
        <v>#VALUE!</v>
      </c>
      <c r="AB35" s="49" t="e">
        <f>SUMIFS([1]记账凭证簿!$M$1:$M$65536,[1]记账凭证簿!$J$1:$J$65536,$C35,[1]记账凭证簿!$E$1:$E$65536,LEFTB(AB$3,2))</f>
        <v>#VALUE!</v>
      </c>
      <c r="AC35" s="49" t="e">
        <f t="shared" si="18"/>
        <v>#VALUE!</v>
      </c>
      <c r="AD35" s="49" t="e">
        <f t="shared" si="5"/>
        <v>#VALUE!</v>
      </c>
      <c r="AE35" s="49" t="e">
        <f>SUMIFS([1]记账凭证簿!$L$1:$L$65536,[1]记账凭证簿!$J$1:$J$65536,$C35,[1]记账凭证簿!$E$1:$E$65536,LEFTB(AE$3,2))</f>
        <v>#VALUE!</v>
      </c>
      <c r="AF35" s="49" t="e">
        <f>SUMIFS([1]记账凭证簿!$M$1:$M$65536,[1]记账凭证簿!$J$1:$J$65536,$C35,[1]记账凭证簿!$E$1:$E$65536,LEFTB(AF$3,2))</f>
        <v>#VALUE!</v>
      </c>
      <c r="AG35" s="49" t="e">
        <f t="shared" si="19"/>
        <v>#VALUE!</v>
      </c>
      <c r="AH35" s="49" t="e">
        <f t="shared" si="6"/>
        <v>#VALUE!</v>
      </c>
      <c r="AI35" s="49" t="e">
        <f>SUMIFS([1]记账凭证簿!$L$1:$L$65536,[1]记账凭证簿!$J$1:$J$65536,$C35,[1]记账凭证簿!$E$1:$E$65536,LEFTB(AI$3,2))</f>
        <v>#VALUE!</v>
      </c>
      <c r="AJ35" s="49" t="e">
        <f>SUMIFS([1]记账凭证簿!$M$1:$M$65536,[1]记账凭证簿!$J$1:$J$65536,$C35,[1]记账凭证簿!$E$1:$E$65536,LEFTB(AJ$3,2))</f>
        <v>#VALUE!</v>
      </c>
      <c r="AK35" s="49" t="e">
        <f t="shared" si="20"/>
        <v>#VALUE!</v>
      </c>
      <c r="AL35" s="49" t="e">
        <f t="shared" si="7"/>
        <v>#VALUE!</v>
      </c>
      <c r="AM35" s="49" t="e">
        <f>SUMIFS([1]记账凭证簿!$L$1:$L$65536,[1]记账凭证簿!$J$1:$J$65536,$C35,[1]记账凭证簿!$E$1:$E$65536,LEFTB(AM$3,2))</f>
        <v>#VALUE!</v>
      </c>
      <c r="AN35" s="49" t="e">
        <f>SUMIFS([1]记账凭证簿!$M$1:$M$65536,[1]记账凭证簿!$J$1:$J$65536,$C35,[1]记账凭证簿!$E$1:$E$65536,LEFTB(AN$3,2))</f>
        <v>#VALUE!</v>
      </c>
      <c r="AO35" s="49" t="e">
        <f t="shared" si="21"/>
        <v>#VALUE!</v>
      </c>
      <c r="AP35" s="49" t="e">
        <f t="shared" si="8"/>
        <v>#VALUE!</v>
      </c>
      <c r="AQ35" s="49" t="e">
        <f>SUMIFS([1]记账凭证簿!$L$1:$L$65536,[1]记账凭证簿!$J$1:$J$65536,$C35,[1]记账凭证簿!$E$1:$E$65536,LEFTB(AQ$3,2))</f>
        <v>#VALUE!</v>
      </c>
      <c r="AR35" s="49" t="e">
        <f>SUMIFS([1]记账凭证簿!$M$1:$M$65536,[1]记账凭证簿!$J$1:$J$65536,$C35,[1]记账凭证簿!$E$1:$E$65536,LEFTB(AR$3,2))</f>
        <v>#VALUE!</v>
      </c>
      <c r="AS35" s="49" t="e">
        <f t="shared" si="22"/>
        <v>#VALUE!</v>
      </c>
      <c r="AT35" s="49" t="e">
        <f t="shared" si="9"/>
        <v>#VALUE!</v>
      </c>
      <c r="AU35" s="49" t="e">
        <f>SUMIFS([1]记账凭证簿!$L$1:$L$65536,[1]记账凭证簿!$J$1:$J$65536,$C35,[1]记账凭证簿!$E$1:$E$65536,LEFTB(AU$3,2))</f>
        <v>#VALUE!</v>
      </c>
      <c r="AV35" s="49" t="e">
        <f>SUMIFS([1]记账凭证簿!$M$1:$M$65536,[1]记账凭证簿!$J$1:$J$65536,$C35,[1]记账凭证簿!$E$1:$E$65536,LEFTB(AV$3,2))</f>
        <v>#VALUE!</v>
      </c>
      <c r="AW35" s="49" t="e">
        <f t="shared" si="23"/>
        <v>#VALUE!</v>
      </c>
      <c r="AX35" s="49" t="e">
        <f t="shared" si="10"/>
        <v>#VALUE!</v>
      </c>
      <c r="AY35" s="49" t="e">
        <f>SUMIFS([1]记账凭证簿!$L$1:$L$65536,[1]记账凭证簿!$J$1:$J$65536,$C35,[1]记账凭证簿!$E$1:$E$65536,LEFTB(AY$3,2))</f>
        <v>#VALUE!</v>
      </c>
      <c r="AZ35" s="49" t="e">
        <f>SUMIFS([1]记账凭证簿!$M$1:$M$65536,[1]记账凭证簿!$J$1:$J$65536,$C35,[1]记账凭证簿!$E$1:$E$65536,LEFTB(AZ$3,2))</f>
        <v>#VALUE!</v>
      </c>
      <c r="BA35" s="49" t="e">
        <f t="shared" si="24"/>
        <v>#VALUE!</v>
      </c>
      <c r="BB35" s="49" t="e">
        <f t="shared" si="11"/>
        <v>#VALUE!</v>
      </c>
    </row>
    <row r="36" spans="2:54" ht="17.25" x14ac:dyDescent="0.2">
      <c r="B36" s="47">
        <v>2201</v>
      </c>
      <c r="C36" s="48" t="s">
        <v>186</v>
      </c>
      <c r="D36" s="48"/>
      <c r="E36" s="49"/>
      <c r="F36" s="49">
        <v>50000</v>
      </c>
      <c r="G36" s="49" t="e">
        <f>SUMIFS([1]记账凭证簿!$L$1:$L$65536,[1]记账凭证簿!$J$1:$J$65536,$C36,[1]记账凭证簿!$E$1:$E$65536,LEFTB(G$3,2))</f>
        <v>#VALUE!</v>
      </c>
      <c r="H36" s="49" t="e">
        <f>SUMIFS([1]记账凭证簿!$M$1:$M$65536,[1]记账凭证簿!$J$1:$J$65536,$C36,[1]记账凭证簿!$E$1:$E$65536,LEFTB(H$3,2))</f>
        <v>#VALUE!</v>
      </c>
      <c r="I36" s="49" t="e">
        <f t="shared" si="12"/>
        <v>#VALUE!</v>
      </c>
      <c r="J36" s="49" t="e">
        <f t="shared" si="13"/>
        <v>#VALUE!</v>
      </c>
      <c r="K36" s="49" t="e">
        <f>SUMIFS([1]记账凭证簿!$L$1:$L$65536,[1]记账凭证簿!$J$1:$J$65536,$C36,[1]记账凭证簿!$E$1:$E$65536,LEFTB(K$3,2))</f>
        <v>#VALUE!</v>
      </c>
      <c r="L36" s="49" t="e">
        <f>SUMIFS([1]记账凭证簿!$M$1:$M$65536,[1]记账凭证簿!$J$1:$J$65536,$C36,[1]记账凭证簿!$E$1:$E$65536,LEFTB(L$3,2))</f>
        <v>#VALUE!</v>
      </c>
      <c r="M36" s="49" t="e">
        <f t="shared" si="14"/>
        <v>#VALUE!</v>
      </c>
      <c r="N36" s="49" t="e">
        <f t="shared" si="1"/>
        <v>#VALUE!</v>
      </c>
      <c r="O36" s="49" t="e">
        <f>SUMIFS([1]记账凭证簿!$L$1:$L$65536,[1]记账凭证簿!$J$1:$J$65536,$C36,[1]记账凭证簿!$E$1:$E$65536,LEFTB(O$3,2))</f>
        <v>#VALUE!</v>
      </c>
      <c r="P36" s="49" t="e">
        <f>SUMIFS([1]记账凭证簿!$M$1:$M$65536,[1]记账凭证簿!$J$1:$J$65536,$C36,[1]记账凭证簿!$E$1:$E$65536,LEFTB(P$3,2))</f>
        <v>#VALUE!</v>
      </c>
      <c r="Q36" s="49" t="e">
        <f t="shared" si="15"/>
        <v>#VALUE!</v>
      </c>
      <c r="R36" s="49" t="e">
        <f t="shared" si="2"/>
        <v>#VALUE!</v>
      </c>
      <c r="S36" s="49" t="e">
        <f>SUMIFS([1]记账凭证簿!$L$1:$L$65536,[1]记账凭证簿!$J$1:$J$65536,$C36,[1]记账凭证簿!$E$1:$E$65536,LEFTB(S$3,2))</f>
        <v>#VALUE!</v>
      </c>
      <c r="T36" s="49" t="e">
        <f>SUMIFS([1]记账凭证簿!$M$1:$M$65536,[1]记账凭证簿!$J$1:$J$65536,$C36,[1]记账凭证簿!$E$1:$E$65536,LEFTB(T$3,2))</f>
        <v>#VALUE!</v>
      </c>
      <c r="U36" s="49" t="e">
        <f t="shared" si="16"/>
        <v>#VALUE!</v>
      </c>
      <c r="V36" s="49" t="e">
        <f t="shared" si="3"/>
        <v>#VALUE!</v>
      </c>
      <c r="W36" s="49" t="e">
        <f>SUMIFS([1]记账凭证簿!$L$1:$L$65536,[1]记账凭证簿!$J$1:$J$65536,$C36,[1]记账凭证簿!$E$1:$E$65536,LEFTB(W$3,2))</f>
        <v>#VALUE!</v>
      </c>
      <c r="X36" s="49" t="e">
        <f>SUMIFS([1]记账凭证簿!$M$1:$M$65536,[1]记账凭证簿!$J$1:$J$65536,$C36,[1]记账凭证簿!$E$1:$E$65536,LEFTB(X$3,2))</f>
        <v>#VALUE!</v>
      </c>
      <c r="Y36" s="49" t="e">
        <f t="shared" si="17"/>
        <v>#VALUE!</v>
      </c>
      <c r="Z36" s="49" t="e">
        <f t="shared" si="4"/>
        <v>#VALUE!</v>
      </c>
      <c r="AA36" s="49" t="e">
        <f>SUMIFS([1]记账凭证簿!$L$1:$L$65536,[1]记账凭证簿!$J$1:$J$65536,$C36,[1]记账凭证簿!$E$1:$E$65536,LEFTB(AA$3,2))</f>
        <v>#VALUE!</v>
      </c>
      <c r="AB36" s="49" t="e">
        <f>SUMIFS([1]记账凭证簿!$M$1:$M$65536,[1]记账凭证簿!$J$1:$J$65536,$C36,[1]记账凭证簿!$E$1:$E$65536,LEFTB(AB$3,2))</f>
        <v>#VALUE!</v>
      </c>
      <c r="AC36" s="49" t="e">
        <f t="shared" si="18"/>
        <v>#VALUE!</v>
      </c>
      <c r="AD36" s="49" t="e">
        <f t="shared" si="5"/>
        <v>#VALUE!</v>
      </c>
      <c r="AE36" s="49" t="e">
        <f>SUMIFS([1]记账凭证簿!$L$1:$L$65536,[1]记账凭证簿!$J$1:$J$65536,$C36,[1]记账凭证簿!$E$1:$E$65536,LEFTB(AE$3,2))</f>
        <v>#VALUE!</v>
      </c>
      <c r="AF36" s="49" t="e">
        <f>SUMIFS([1]记账凭证簿!$M$1:$M$65536,[1]记账凭证簿!$J$1:$J$65536,$C36,[1]记账凭证簿!$E$1:$E$65536,LEFTB(AF$3,2))</f>
        <v>#VALUE!</v>
      </c>
      <c r="AG36" s="49" t="e">
        <f t="shared" si="19"/>
        <v>#VALUE!</v>
      </c>
      <c r="AH36" s="49" t="e">
        <f t="shared" si="6"/>
        <v>#VALUE!</v>
      </c>
      <c r="AI36" s="49" t="e">
        <f>SUMIFS([1]记账凭证簿!$L$1:$L$65536,[1]记账凭证簿!$J$1:$J$65536,$C36,[1]记账凭证簿!$E$1:$E$65536,LEFTB(AI$3,2))</f>
        <v>#VALUE!</v>
      </c>
      <c r="AJ36" s="49" t="e">
        <f>SUMIFS([1]记账凭证簿!$M$1:$M$65536,[1]记账凭证簿!$J$1:$J$65536,$C36,[1]记账凭证簿!$E$1:$E$65536,LEFTB(AJ$3,2))</f>
        <v>#VALUE!</v>
      </c>
      <c r="AK36" s="49" t="e">
        <f t="shared" si="20"/>
        <v>#VALUE!</v>
      </c>
      <c r="AL36" s="49" t="e">
        <f t="shared" si="7"/>
        <v>#VALUE!</v>
      </c>
      <c r="AM36" s="49" t="e">
        <f>SUMIFS([1]记账凭证簿!$L$1:$L$65536,[1]记账凭证簿!$J$1:$J$65536,$C36,[1]记账凭证簿!$E$1:$E$65536,LEFTB(AM$3,2))</f>
        <v>#VALUE!</v>
      </c>
      <c r="AN36" s="49" t="e">
        <f>SUMIFS([1]记账凭证簿!$M$1:$M$65536,[1]记账凭证簿!$J$1:$J$65536,$C36,[1]记账凭证簿!$E$1:$E$65536,LEFTB(AN$3,2))</f>
        <v>#VALUE!</v>
      </c>
      <c r="AO36" s="49" t="e">
        <f t="shared" si="21"/>
        <v>#VALUE!</v>
      </c>
      <c r="AP36" s="49" t="e">
        <f t="shared" si="8"/>
        <v>#VALUE!</v>
      </c>
      <c r="AQ36" s="49" t="e">
        <f>SUMIFS([1]记账凭证簿!$L$1:$L$65536,[1]记账凭证簿!$J$1:$J$65536,$C36,[1]记账凭证簿!$E$1:$E$65536,LEFTB(AQ$3,2))</f>
        <v>#VALUE!</v>
      </c>
      <c r="AR36" s="49" t="e">
        <f>SUMIFS([1]记账凭证簿!$M$1:$M$65536,[1]记账凭证簿!$J$1:$J$65536,$C36,[1]记账凭证簿!$E$1:$E$65536,LEFTB(AR$3,2))</f>
        <v>#VALUE!</v>
      </c>
      <c r="AS36" s="49" t="e">
        <f t="shared" si="22"/>
        <v>#VALUE!</v>
      </c>
      <c r="AT36" s="49" t="e">
        <f t="shared" si="9"/>
        <v>#VALUE!</v>
      </c>
      <c r="AU36" s="49" t="e">
        <f>SUMIFS([1]记账凭证簿!$L$1:$L$65536,[1]记账凭证簿!$J$1:$J$65536,$C36,[1]记账凭证簿!$E$1:$E$65536,LEFTB(AU$3,2))</f>
        <v>#VALUE!</v>
      </c>
      <c r="AV36" s="49" t="e">
        <f>SUMIFS([1]记账凭证簿!$M$1:$M$65536,[1]记账凭证簿!$J$1:$J$65536,$C36,[1]记账凭证簿!$E$1:$E$65536,LEFTB(AV$3,2))</f>
        <v>#VALUE!</v>
      </c>
      <c r="AW36" s="49" t="e">
        <f t="shared" si="23"/>
        <v>#VALUE!</v>
      </c>
      <c r="AX36" s="49" t="e">
        <f t="shared" si="10"/>
        <v>#VALUE!</v>
      </c>
      <c r="AY36" s="49" t="e">
        <f>SUMIFS([1]记账凭证簿!$L$1:$L$65536,[1]记账凭证簿!$J$1:$J$65536,$C36,[1]记账凭证簿!$E$1:$E$65536,LEFTB(AY$3,2))</f>
        <v>#VALUE!</v>
      </c>
      <c r="AZ36" s="49" t="e">
        <f>SUMIFS([1]记账凭证簿!$M$1:$M$65536,[1]记账凭证簿!$J$1:$J$65536,$C36,[1]记账凭证簿!$E$1:$E$65536,LEFTB(AZ$3,2))</f>
        <v>#VALUE!</v>
      </c>
      <c r="BA36" s="49" t="e">
        <f t="shared" si="24"/>
        <v>#VALUE!</v>
      </c>
      <c r="BB36" s="49" t="e">
        <f t="shared" si="11"/>
        <v>#VALUE!</v>
      </c>
    </row>
    <row r="37" spans="2:54" ht="17.25" x14ac:dyDescent="0.2">
      <c r="B37" s="47">
        <v>2202</v>
      </c>
      <c r="C37" s="48" t="s">
        <v>187</v>
      </c>
      <c r="D37" s="48"/>
      <c r="E37" s="49"/>
      <c r="F37" s="49">
        <v>1461292</v>
      </c>
      <c r="G37" s="49" t="e">
        <f>SUMIFS([1]记账凭证簿!$L$1:$L$65536,[1]记账凭证簿!$J$1:$J$65536,$C37,[1]记账凭证簿!$E$1:$E$65536,LEFTB(G$3,2))</f>
        <v>#VALUE!</v>
      </c>
      <c r="H37" s="49" t="e">
        <f>SUMIFS([1]记账凭证簿!$M$1:$M$65536,[1]记账凭证簿!$J$1:$J$65536,$C37,[1]记账凭证簿!$E$1:$E$65536,LEFTB(H$3,2))</f>
        <v>#VALUE!</v>
      </c>
      <c r="I37" s="49" t="e">
        <f t="shared" si="12"/>
        <v>#VALUE!</v>
      </c>
      <c r="J37" s="49" t="e">
        <f t="shared" si="13"/>
        <v>#VALUE!</v>
      </c>
      <c r="K37" s="49" t="e">
        <f>SUMIFS([1]记账凭证簿!$L$1:$L$65536,[1]记账凭证簿!$J$1:$J$65536,$C37,[1]记账凭证簿!$E$1:$E$65536,LEFTB(K$3,2))</f>
        <v>#VALUE!</v>
      </c>
      <c r="L37" s="49" t="e">
        <f>SUMIFS([1]记账凭证簿!$M$1:$M$65536,[1]记账凭证簿!$J$1:$J$65536,$C37,[1]记账凭证簿!$E$1:$E$65536,LEFTB(L$3,2))</f>
        <v>#VALUE!</v>
      </c>
      <c r="M37" s="49" t="e">
        <f t="shared" si="14"/>
        <v>#VALUE!</v>
      </c>
      <c r="N37" s="49" t="e">
        <f t="shared" si="1"/>
        <v>#VALUE!</v>
      </c>
      <c r="O37" s="49" t="e">
        <f>SUMIFS([1]记账凭证簿!$L$1:$L$65536,[1]记账凭证簿!$J$1:$J$65536,$C37,[1]记账凭证簿!$E$1:$E$65536,LEFTB(O$3,2))</f>
        <v>#VALUE!</v>
      </c>
      <c r="P37" s="49" t="e">
        <f>SUMIFS([1]记账凭证簿!$M$1:$M$65536,[1]记账凭证簿!$J$1:$J$65536,$C37,[1]记账凭证簿!$E$1:$E$65536,LEFTB(P$3,2))</f>
        <v>#VALUE!</v>
      </c>
      <c r="Q37" s="49" t="e">
        <f t="shared" si="15"/>
        <v>#VALUE!</v>
      </c>
      <c r="R37" s="49" t="e">
        <f t="shared" si="2"/>
        <v>#VALUE!</v>
      </c>
      <c r="S37" s="49" t="e">
        <f>SUMIFS([1]记账凭证簿!$L$1:$L$65536,[1]记账凭证簿!$J$1:$J$65536,$C37,[1]记账凭证簿!$E$1:$E$65536,LEFTB(S$3,2))</f>
        <v>#VALUE!</v>
      </c>
      <c r="T37" s="49" t="e">
        <f>SUMIFS([1]记账凭证簿!$M$1:$M$65536,[1]记账凭证簿!$J$1:$J$65536,$C37,[1]记账凭证簿!$E$1:$E$65536,LEFTB(T$3,2))</f>
        <v>#VALUE!</v>
      </c>
      <c r="U37" s="49" t="e">
        <f t="shared" si="16"/>
        <v>#VALUE!</v>
      </c>
      <c r="V37" s="49" t="e">
        <f t="shared" si="3"/>
        <v>#VALUE!</v>
      </c>
      <c r="W37" s="49" t="e">
        <f>SUMIFS([1]记账凭证簿!$L$1:$L$65536,[1]记账凭证簿!$J$1:$J$65536,$C37,[1]记账凭证簿!$E$1:$E$65536,LEFTB(W$3,2))</f>
        <v>#VALUE!</v>
      </c>
      <c r="X37" s="49" t="e">
        <f>SUMIFS([1]记账凭证簿!$M$1:$M$65536,[1]记账凭证簿!$J$1:$J$65536,$C37,[1]记账凭证簿!$E$1:$E$65536,LEFTB(X$3,2))</f>
        <v>#VALUE!</v>
      </c>
      <c r="Y37" s="49" t="e">
        <f t="shared" si="17"/>
        <v>#VALUE!</v>
      </c>
      <c r="Z37" s="49" t="e">
        <f t="shared" si="4"/>
        <v>#VALUE!</v>
      </c>
      <c r="AA37" s="49" t="e">
        <f>SUMIFS([1]记账凭证簿!$L$1:$L$65536,[1]记账凭证簿!$J$1:$J$65536,$C37,[1]记账凭证簿!$E$1:$E$65536,LEFTB(AA$3,2))</f>
        <v>#VALUE!</v>
      </c>
      <c r="AB37" s="49" t="e">
        <f>SUMIFS([1]记账凭证簿!$M$1:$M$65536,[1]记账凭证簿!$J$1:$J$65536,$C37,[1]记账凭证簿!$E$1:$E$65536,LEFTB(AB$3,2))</f>
        <v>#VALUE!</v>
      </c>
      <c r="AC37" s="49" t="e">
        <f t="shared" si="18"/>
        <v>#VALUE!</v>
      </c>
      <c r="AD37" s="49" t="e">
        <f t="shared" si="5"/>
        <v>#VALUE!</v>
      </c>
      <c r="AE37" s="49" t="e">
        <f>SUMIFS([1]记账凭证簿!$L$1:$L$65536,[1]记账凭证簿!$J$1:$J$65536,$C37,[1]记账凭证簿!$E$1:$E$65536,LEFTB(AE$3,2))</f>
        <v>#VALUE!</v>
      </c>
      <c r="AF37" s="49" t="e">
        <f>SUMIFS([1]记账凭证簿!$M$1:$M$65536,[1]记账凭证簿!$J$1:$J$65536,$C37,[1]记账凭证簿!$E$1:$E$65536,LEFTB(AF$3,2))</f>
        <v>#VALUE!</v>
      </c>
      <c r="AG37" s="49" t="e">
        <f t="shared" si="19"/>
        <v>#VALUE!</v>
      </c>
      <c r="AH37" s="49" t="e">
        <f t="shared" si="6"/>
        <v>#VALUE!</v>
      </c>
      <c r="AI37" s="49" t="e">
        <f>SUMIFS([1]记账凭证簿!$L$1:$L$65536,[1]记账凭证簿!$J$1:$J$65536,$C37,[1]记账凭证簿!$E$1:$E$65536,LEFTB(AI$3,2))</f>
        <v>#VALUE!</v>
      </c>
      <c r="AJ37" s="49" t="e">
        <f>SUMIFS([1]记账凭证簿!$M$1:$M$65536,[1]记账凭证簿!$J$1:$J$65536,$C37,[1]记账凭证簿!$E$1:$E$65536,LEFTB(AJ$3,2))</f>
        <v>#VALUE!</v>
      </c>
      <c r="AK37" s="49" t="e">
        <f t="shared" si="20"/>
        <v>#VALUE!</v>
      </c>
      <c r="AL37" s="49" t="e">
        <f t="shared" si="7"/>
        <v>#VALUE!</v>
      </c>
      <c r="AM37" s="49" t="e">
        <f>SUMIFS([1]记账凭证簿!$L$1:$L$65536,[1]记账凭证簿!$J$1:$J$65536,$C37,[1]记账凭证簿!$E$1:$E$65536,LEFTB(AM$3,2))</f>
        <v>#VALUE!</v>
      </c>
      <c r="AN37" s="49" t="e">
        <f>SUMIFS([1]记账凭证簿!$M$1:$M$65536,[1]记账凭证簿!$J$1:$J$65536,$C37,[1]记账凭证簿!$E$1:$E$65536,LEFTB(AN$3,2))</f>
        <v>#VALUE!</v>
      </c>
      <c r="AO37" s="49" t="e">
        <f t="shared" si="21"/>
        <v>#VALUE!</v>
      </c>
      <c r="AP37" s="49" t="e">
        <f t="shared" si="8"/>
        <v>#VALUE!</v>
      </c>
      <c r="AQ37" s="49" t="e">
        <f>SUMIFS([1]记账凭证簿!$L$1:$L$65536,[1]记账凭证簿!$J$1:$J$65536,$C37,[1]记账凭证簿!$E$1:$E$65536,LEFTB(AQ$3,2))</f>
        <v>#VALUE!</v>
      </c>
      <c r="AR37" s="49" t="e">
        <f>SUMIFS([1]记账凭证簿!$M$1:$M$65536,[1]记账凭证簿!$J$1:$J$65536,$C37,[1]记账凭证簿!$E$1:$E$65536,LEFTB(AR$3,2))</f>
        <v>#VALUE!</v>
      </c>
      <c r="AS37" s="49" t="e">
        <f t="shared" si="22"/>
        <v>#VALUE!</v>
      </c>
      <c r="AT37" s="49" t="e">
        <f t="shared" si="9"/>
        <v>#VALUE!</v>
      </c>
      <c r="AU37" s="49" t="e">
        <f>SUMIFS([1]记账凭证簿!$L$1:$L$65536,[1]记账凭证簿!$J$1:$J$65536,$C37,[1]记账凭证簿!$E$1:$E$65536,LEFTB(AU$3,2))</f>
        <v>#VALUE!</v>
      </c>
      <c r="AV37" s="49" t="e">
        <f>SUMIFS([1]记账凭证簿!$M$1:$M$65536,[1]记账凭证簿!$J$1:$J$65536,$C37,[1]记账凭证簿!$E$1:$E$65536,LEFTB(AV$3,2))</f>
        <v>#VALUE!</v>
      </c>
      <c r="AW37" s="49" t="e">
        <f t="shared" si="23"/>
        <v>#VALUE!</v>
      </c>
      <c r="AX37" s="49" t="e">
        <f t="shared" si="10"/>
        <v>#VALUE!</v>
      </c>
      <c r="AY37" s="49" t="e">
        <f>SUMIFS([1]记账凭证簿!$L$1:$L$65536,[1]记账凭证簿!$J$1:$J$65536,$C37,[1]记账凭证簿!$E$1:$E$65536,LEFTB(AY$3,2))</f>
        <v>#VALUE!</v>
      </c>
      <c r="AZ37" s="49" t="e">
        <f>SUMIFS([1]记账凭证簿!$M$1:$M$65536,[1]记账凭证簿!$J$1:$J$65536,$C37,[1]记账凭证簿!$E$1:$E$65536,LEFTB(AZ$3,2))</f>
        <v>#VALUE!</v>
      </c>
      <c r="BA37" s="49" t="e">
        <f t="shared" si="24"/>
        <v>#VALUE!</v>
      </c>
      <c r="BB37" s="49" t="e">
        <f t="shared" si="11"/>
        <v>#VALUE!</v>
      </c>
    </row>
    <row r="38" spans="2:54" ht="17.25" x14ac:dyDescent="0.2">
      <c r="B38" s="47">
        <v>2205</v>
      </c>
      <c r="C38" s="48" t="s">
        <v>190</v>
      </c>
      <c r="D38" s="48"/>
      <c r="E38" s="49"/>
      <c r="F38" s="49">
        <v>54000</v>
      </c>
      <c r="G38" s="49" t="e">
        <f>SUMIFS([1]记账凭证簿!$L$1:$L$65536,[1]记账凭证簿!$J$1:$J$65536,$C38,[1]记账凭证簿!$E$1:$E$65536,LEFTB(G$3,2))</f>
        <v>#VALUE!</v>
      </c>
      <c r="H38" s="49" t="e">
        <f>SUMIFS([1]记账凭证簿!$M$1:$M$65536,[1]记账凭证簿!$J$1:$J$65536,$C38,[1]记账凭证簿!$E$1:$E$65536,LEFTB(H$3,2))</f>
        <v>#VALUE!</v>
      </c>
      <c r="I38" s="49" t="e">
        <f t="shared" si="12"/>
        <v>#VALUE!</v>
      </c>
      <c r="J38" s="49" t="e">
        <f t="shared" si="13"/>
        <v>#VALUE!</v>
      </c>
      <c r="K38" s="49" t="e">
        <f>SUMIFS([1]记账凭证簿!$L$1:$L$65536,[1]记账凭证簿!$J$1:$J$65536,$C38,[1]记账凭证簿!$E$1:$E$65536,LEFTB(K$3,2))</f>
        <v>#VALUE!</v>
      </c>
      <c r="L38" s="49" t="e">
        <f>SUMIFS([1]记账凭证簿!$M$1:$M$65536,[1]记账凭证簿!$J$1:$J$65536,$C38,[1]记账凭证簿!$E$1:$E$65536,LEFTB(L$3,2))</f>
        <v>#VALUE!</v>
      </c>
      <c r="M38" s="49" t="e">
        <f t="shared" si="14"/>
        <v>#VALUE!</v>
      </c>
      <c r="N38" s="49" t="e">
        <f t="shared" si="1"/>
        <v>#VALUE!</v>
      </c>
      <c r="O38" s="49" t="e">
        <f>SUMIFS([1]记账凭证簿!$L$1:$L$65536,[1]记账凭证簿!$J$1:$J$65536,$C38,[1]记账凭证簿!$E$1:$E$65536,LEFTB(O$3,2))</f>
        <v>#VALUE!</v>
      </c>
      <c r="P38" s="49" t="e">
        <f>SUMIFS([1]记账凭证簿!$M$1:$M$65536,[1]记账凭证簿!$J$1:$J$65536,$C38,[1]记账凭证簿!$E$1:$E$65536,LEFTB(P$3,2))</f>
        <v>#VALUE!</v>
      </c>
      <c r="Q38" s="49" t="e">
        <f t="shared" si="15"/>
        <v>#VALUE!</v>
      </c>
      <c r="R38" s="49" t="e">
        <f t="shared" si="2"/>
        <v>#VALUE!</v>
      </c>
      <c r="S38" s="49" t="e">
        <f>SUMIFS([1]记账凭证簿!$L$1:$L$65536,[1]记账凭证簿!$J$1:$J$65536,$C38,[1]记账凭证簿!$E$1:$E$65536,LEFTB(S$3,2))</f>
        <v>#VALUE!</v>
      </c>
      <c r="T38" s="49" t="e">
        <f>SUMIFS([1]记账凭证簿!$M$1:$M$65536,[1]记账凭证簿!$J$1:$J$65536,$C38,[1]记账凭证簿!$E$1:$E$65536,LEFTB(T$3,2))</f>
        <v>#VALUE!</v>
      </c>
      <c r="U38" s="49" t="e">
        <f t="shared" si="16"/>
        <v>#VALUE!</v>
      </c>
      <c r="V38" s="49" t="e">
        <f t="shared" si="3"/>
        <v>#VALUE!</v>
      </c>
      <c r="W38" s="49" t="e">
        <f>SUMIFS([1]记账凭证簿!$L$1:$L$65536,[1]记账凭证簿!$J$1:$J$65536,$C38,[1]记账凭证簿!$E$1:$E$65536,LEFTB(W$3,2))</f>
        <v>#VALUE!</v>
      </c>
      <c r="X38" s="49" t="e">
        <f>SUMIFS([1]记账凭证簿!$M$1:$M$65536,[1]记账凭证簿!$J$1:$J$65536,$C38,[1]记账凭证簿!$E$1:$E$65536,LEFTB(X$3,2))</f>
        <v>#VALUE!</v>
      </c>
      <c r="Y38" s="49" t="e">
        <f t="shared" si="17"/>
        <v>#VALUE!</v>
      </c>
      <c r="Z38" s="49" t="e">
        <f t="shared" si="4"/>
        <v>#VALUE!</v>
      </c>
      <c r="AA38" s="49" t="e">
        <f>SUMIFS([1]记账凭证簿!$L$1:$L$65536,[1]记账凭证簿!$J$1:$J$65536,$C38,[1]记账凭证簿!$E$1:$E$65536,LEFTB(AA$3,2))</f>
        <v>#VALUE!</v>
      </c>
      <c r="AB38" s="49" t="e">
        <f>SUMIFS([1]记账凭证簿!$M$1:$M$65536,[1]记账凭证簿!$J$1:$J$65536,$C38,[1]记账凭证簿!$E$1:$E$65536,LEFTB(AB$3,2))</f>
        <v>#VALUE!</v>
      </c>
      <c r="AC38" s="49" t="e">
        <f t="shared" si="18"/>
        <v>#VALUE!</v>
      </c>
      <c r="AD38" s="49" t="e">
        <f t="shared" si="5"/>
        <v>#VALUE!</v>
      </c>
      <c r="AE38" s="49" t="e">
        <f>SUMIFS([1]记账凭证簿!$L$1:$L$65536,[1]记账凭证簿!$J$1:$J$65536,$C38,[1]记账凭证簿!$E$1:$E$65536,LEFTB(AE$3,2))</f>
        <v>#VALUE!</v>
      </c>
      <c r="AF38" s="49" t="e">
        <f>SUMIFS([1]记账凭证簿!$M$1:$M$65536,[1]记账凭证簿!$J$1:$J$65536,$C38,[1]记账凭证簿!$E$1:$E$65536,LEFTB(AF$3,2))</f>
        <v>#VALUE!</v>
      </c>
      <c r="AG38" s="49" t="e">
        <f t="shared" si="19"/>
        <v>#VALUE!</v>
      </c>
      <c r="AH38" s="49" t="e">
        <f t="shared" si="6"/>
        <v>#VALUE!</v>
      </c>
      <c r="AI38" s="49" t="e">
        <f>SUMIFS([1]记账凭证簿!$L$1:$L$65536,[1]记账凭证簿!$J$1:$J$65536,$C38,[1]记账凭证簿!$E$1:$E$65536,LEFTB(AI$3,2))</f>
        <v>#VALUE!</v>
      </c>
      <c r="AJ38" s="49" t="e">
        <f>SUMIFS([1]记账凭证簿!$M$1:$M$65536,[1]记账凭证簿!$J$1:$J$65536,$C38,[1]记账凭证簿!$E$1:$E$65536,LEFTB(AJ$3,2))</f>
        <v>#VALUE!</v>
      </c>
      <c r="AK38" s="49" t="e">
        <f t="shared" si="20"/>
        <v>#VALUE!</v>
      </c>
      <c r="AL38" s="49" t="e">
        <f t="shared" si="7"/>
        <v>#VALUE!</v>
      </c>
      <c r="AM38" s="49" t="e">
        <f>SUMIFS([1]记账凭证簿!$L$1:$L$65536,[1]记账凭证簿!$J$1:$J$65536,$C38,[1]记账凭证簿!$E$1:$E$65536,LEFTB(AM$3,2))</f>
        <v>#VALUE!</v>
      </c>
      <c r="AN38" s="49" t="e">
        <f>SUMIFS([1]记账凭证簿!$M$1:$M$65536,[1]记账凭证簿!$J$1:$J$65536,$C38,[1]记账凭证簿!$E$1:$E$65536,LEFTB(AN$3,2))</f>
        <v>#VALUE!</v>
      </c>
      <c r="AO38" s="49" t="e">
        <f t="shared" si="21"/>
        <v>#VALUE!</v>
      </c>
      <c r="AP38" s="49" t="e">
        <f t="shared" si="8"/>
        <v>#VALUE!</v>
      </c>
      <c r="AQ38" s="49" t="e">
        <f>SUMIFS([1]记账凭证簿!$L$1:$L$65536,[1]记账凭证簿!$J$1:$J$65536,$C38,[1]记账凭证簿!$E$1:$E$65536,LEFTB(AQ$3,2))</f>
        <v>#VALUE!</v>
      </c>
      <c r="AR38" s="49" t="e">
        <f>SUMIFS([1]记账凭证簿!$M$1:$M$65536,[1]记账凭证簿!$J$1:$J$65536,$C38,[1]记账凭证簿!$E$1:$E$65536,LEFTB(AR$3,2))</f>
        <v>#VALUE!</v>
      </c>
      <c r="AS38" s="49" t="e">
        <f t="shared" si="22"/>
        <v>#VALUE!</v>
      </c>
      <c r="AT38" s="49" t="e">
        <f t="shared" si="9"/>
        <v>#VALUE!</v>
      </c>
      <c r="AU38" s="49" t="e">
        <f>SUMIFS([1]记账凭证簿!$L$1:$L$65536,[1]记账凭证簿!$J$1:$J$65536,$C38,[1]记账凭证簿!$E$1:$E$65536,LEFTB(AU$3,2))</f>
        <v>#VALUE!</v>
      </c>
      <c r="AV38" s="49" t="e">
        <f>SUMIFS([1]记账凭证簿!$M$1:$M$65536,[1]记账凭证簿!$J$1:$J$65536,$C38,[1]记账凭证簿!$E$1:$E$65536,LEFTB(AV$3,2))</f>
        <v>#VALUE!</v>
      </c>
      <c r="AW38" s="49" t="e">
        <f t="shared" si="23"/>
        <v>#VALUE!</v>
      </c>
      <c r="AX38" s="49" t="e">
        <f t="shared" si="10"/>
        <v>#VALUE!</v>
      </c>
      <c r="AY38" s="49" t="e">
        <f>SUMIFS([1]记账凭证簿!$L$1:$L$65536,[1]记账凭证簿!$J$1:$J$65536,$C38,[1]记账凭证簿!$E$1:$E$65536,LEFTB(AY$3,2))</f>
        <v>#VALUE!</v>
      </c>
      <c r="AZ38" s="49" t="e">
        <f>SUMIFS([1]记账凭证簿!$M$1:$M$65536,[1]记账凭证簿!$J$1:$J$65536,$C38,[1]记账凭证簿!$E$1:$E$65536,LEFTB(AZ$3,2))</f>
        <v>#VALUE!</v>
      </c>
      <c r="BA38" s="49" t="e">
        <f t="shared" si="24"/>
        <v>#VALUE!</v>
      </c>
      <c r="BB38" s="49" t="e">
        <f t="shared" si="11"/>
        <v>#VALUE!</v>
      </c>
    </row>
    <row r="39" spans="2:54" ht="17.25" x14ac:dyDescent="0.2">
      <c r="B39" s="47">
        <v>2211</v>
      </c>
      <c r="C39" s="48" t="s">
        <v>191</v>
      </c>
      <c r="D39" s="48"/>
      <c r="E39" s="49"/>
      <c r="F39" s="49">
        <v>18000</v>
      </c>
      <c r="G39" s="49" t="e">
        <f>SUMIFS([1]记账凭证簿!$L$1:$L$65536,[1]记账凭证簿!$J$1:$J$65536,$C39,[1]记账凭证簿!$E$1:$E$65536,LEFTB(G$3,2))</f>
        <v>#VALUE!</v>
      </c>
      <c r="H39" s="49" t="e">
        <f>SUMIFS([1]记账凭证簿!$M$1:$M$65536,[1]记账凭证簿!$J$1:$J$65536,$C39,[1]记账凭证簿!$E$1:$E$65536,LEFTB(H$3,2))</f>
        <v>#VALUE!</v>
      </c>
      <c r="I39" s="49" t="e">
        <f t="shared" si="12"/>
        <v>#VALUE!</v>
      </c>
      <c r="J39" s="49" t="e">
        <f t="shared" si="13"/>
        <v>#VALUE!</v>
      </c>
      <c r="K39" s="49" t="e">
        <f>SUMIFS([1]记账凭证簿!$L$1:$L$65536,[1]记账凭证簿!$J$1:$J$65536,$C39,[1]记账凭证簿!$E$1:$E$65536,LEFTB(K$3,2))</f>
        <v>#VALUE!</v>
      </c>
      <c r="L39" s="49" t="e">
        <f>SUMIFS([1]记账凭证簿!$M$1:$M$65536,[1]记账凭证簿!$J$1:$J$65536,$C39,[1]记账凭证簿!$E$1:$E$65536,LEFTB(L$3,2))</f>
        <v>#VALUE!</v>
      </c>
      <c r="M39" s="49" t="e">
        <f t="shared" si="14"/>
        <v>#VALUE!</v>
      </c>
      <c r="N39" s="49" t="e">
        <f t="shared" si="1"/>
        <v>#VALUE!</v>
      </c>
      <c r="O39" s="49" t="e">
        <f>SUMIFS([1]记账凭证簿!$L$1:$L$65536,[1]记账凭证簿!$J$1:$J$65536,$C39,[1]记账凭证簿!$E$1:$E$65536,LEFTB(O$3,2))</f>
        <v>#VALUE!</v>
      </c>
      <c r="P39" s="49" t="e">
        <f>SUMIFS([1]记账凭证簿!$M$1:$M$65536,[1]记账凭证簿!$J$1:$J$65536,$C39,[1]记账凭证簿!$E$1:$E$65536,LEFTB(P$3,2))</f>
        <v>#VALUE!</v>
      </c>
      <c r="Q39" s="49" t="e">
        <f t="shared" si="15"/>
        <v>#VALUE!</v>
      </c>
      <c r="R39" s="49" t="e">
        <f t="shared" si="2"/>
        <v>#VALUE!</v>
      </c>
      <c r="S39" s="49" t="e">
        <f>SUMIFS([1]记账凭证簿!$L$1:$L$65536,[1]记账凭证簿!$J$1:$J$65536,$C39,[1]记账凭证簿!$E$1:$E$65536,LEFTB(S$3,2))</f>
        <v>#VALUE!</v>
      </c>
      <c r="T39" s="49" t="e">
        <f>SUMIFS([1]记账凭证簿!$M$1:$M$65536,[1]记账凭证簿!$J$1:$J$65536,$C39,[1]记账凭证簿!$E$1:$E$65536,LEFTB(T$3,2))</f>
        <v>#VALUE!</v>
      </c>
      <c r="U39" s="49" t="e">
        <f t="shared" si="16"/>
        <v>#VALUE!</v>
      </c>
      <c r="V39" s="49" t="e">
        <f t="shared" si="3"/>
        <v>#VALUE!</v>
      </c>
      <c r="W39" s="49" t="e">
        <f>SUMIFS([1]记账凭证簿!$L$1:$L$65536,[1]记账凭证簿!$J$1:$J$65536,$C39,[1]记账凭证簿!$E$1:$E$65536,LEFTB(W$3,2))</f>
        <v>#VALUE!</v>
      </c>
      <c r="X39" s="49" t="e">
        <f>SUMIFS([1]记账凭证簿!$M$1:$M$65536,[1]记账凭证簿!$J$1:$J$65536,$C39,[1]记账凭证簿!$E$1:$E$65536,LEFTB(X$3,2))</f>
        <v>#VALUE!</v>
      </c>
      <c r="Y39" s="49" t="e">
        <f t="shared" si="17"/>
        <v>#VALUE!</v>
      </c>
      <c r="Z39" s="49" t="e">
        <f t="shared" si="4"/>
        <v>#VALUE!</v>
      </c>
      <c r="AA39" s="49" t="e">
        <f>SUMIFS([1]记账凭证簿!$L$1:$L$65536,[1]记账凭证簿!$J$1:$J$65536,$C39,[1]记账凭证簿!$E$1:$E$65536,LEFTB(AA$3,2))</f>
        <v>#VALUE!</v>
      </c>
      <c r="AB39" s="49" t="e">
        <f>SUMIFS([1]记账凭证簿!$M$1:$M$65536,[1]记账凭证簿!$J$1:$J$65536,$C39,[1]记账凭证簿!$E$1:$E$65536,LEFTB(AB$3,2))</f>
        <v>#VALUE!</v>
      </c>
      <c r="AC39" s="49" t="e">
        <f t="shared" si="18"/>
        <v>#VALUE!</v>
      </c>
      <c r="AD39" s="49" t="e">
        <f t="shared" si="5"/>
        <v>#VALUE!</v>
      </c>
      <c r="AE39" s="49" t="e">
        <f>SUMIFS([1]记账凭证簿!$L$1:$L$65536,[1]记账凭证簿!$J$1:$J$65536,$C39,[1]记账凭证簿!$E$1:$E$65536,LEFTB(AE$3,2))</f>
        <v>#VALUE!</v>
      </c>
      <c r="AF39" s="49" t="e">
        <f>SUMIFS([1]记账凭证簿!$M$1:$M$65536,[1]记账凭证簿!$J$1:$J$65536,$C39,[1]记账凭证簿!$E$1:$E$65536,LEFTB(AF$3,2))</f>
        <v>#VALUE!</v>
      </c>
      <c r="AG39" s="49" t="e">
        <f t="shared" si="19"/>
        <v>#VALUE!</v>
      </c>
      <c r="AH39" s="49" t="e">
        <f t="shared" si="6"/>
        <v>#VALUE!</v>
      </c>
      <c r="AI39" s="49" t="e">
        <f>SUMIFS([1]记账凭证簿!$L$1:$L$65536,[1]记账凭证簿!$J$1:$J$65536,$C39,[1]记账凭证簿!$E$1:$E$65536,LEFTB(AI$3,2))</f>
        <v>#VALUE!</v>
      </c>
      <c r="AJ39" s="49" t="e">
        <f>SUMIFS([1]记账凭证簿!$M$1:$M$65536,[1]记账凭证簿!$J$1:$J$65536,$C39,[1]记账凭证簿!$E$1:$E$65536,LEFTB(AJ$3,2))</f>
        <v>#VALUE!</v>
      </c>
      <c r="AK39" s="49" t="e">
        <f t="shared" si="20"/>
        <v>#VALUE!</v>
      </c>
      <c r="AL39" s="49" t="e">
        <f t="shared" si="7"/>
        <v>#VALUE!</v>
      </c>
      <c r="AM39" s="49" t="e">
        <f>SUMIFS([1]记账凭证簿!$L$1:$L$65536,[1]记账凭证簿!$J$1:$J$65536,$C39,[1]记账凭证簿!$E$1:$E$65536,LEFTB(AM$3,2))</f>
        <v>#VALUE!</v>
      </c>
      <c r="AN39" s="49" t="e">
        <f>SUMIFS([1]记账凭证簿!$M$1:$M$65536,[1]记账凭证簿!$J$1:$J$65536,$C39,[1]记账凭证簿!$E$1:$E$65536,LEFTB(AN$3,2))</f>
        <v>#VALUE!</v>
      </c>
      <c r="AO39" s="49" t="e">
        <f t="shared" si="21"/>
        <v>#VALUE!</v>
      </c>
      <c r="AP39" s="49" t="e">
        <f t="shared" si="8"/>
        <v>#VALUE!</v>
      </c>
      <c r="AQ39" s="49" t="e">
        <f>SUMIFS([1]记账凭证簿!$L$1:$L$65536,[1]记账凭证簿!$J$1:$J$65536,$C39,[1]记账凭证簿!$E$1:$E$65536,LEFTB(AQ$3,2))</f>
        <v>#VALUE!</v>
      </c>
      <c r="AR39" s="49" t="e">
        <f>SUMIFS([1]记账凭证簿!$M$1:$M$65536,[1]记账凭证簿!$J$1:$J$65536,$C39,[1]记账凭证簿!$E$1:$E$65536,LEFTB(AR$3,2))</f>
        <v>#VALUE!</v>
      </c>
      <c r="AS39" s="49" t="e">
        <f t="shared" si="22"/>
        <v>#VALUE!</v>
      </c>
      <c r="AT39" s="49" t="e">
        <f t="shared" si="9"/>
        <v>#VALUE!</v>
      </c>
      <c r="AU39" s="49" t="e">
        <f>SUMIFS([1]记账凭证簿!$L$1:$L$65536,[1]记账凭证簿!$J$1:$J$65536,$C39,[1]记账凭证簿!$E$1:$E$65536,LEFTB(AU$3,2))</f>
        <v>#VALUE!</v>
      </c>
      <c r="AV39" s="49" t="e">
        <f>SUMIFS([1]记账凭证簿!$M$1:$M$65536,[1]记账凭证簿!$J$1:$J$65536,$C39,[1]记账凭证簿!$E$1:$E$65536,LEFTB(AV$3,2))</f>
        <v>#VALUE!</v>
      </c>
      <c r="AW39" s="49" t="e">
        <f t="shared" si="23"/>
        <v>#VALUE!</v>
      </c>
      <c r="AX39" s="49" t="e">
        <f t="shared" si="10"/>
        <v>#VALUE!</v>
      </c>
      <c r="AY39" s="49" t="e">
        <f>SUMIFS([1]记账凭证簿!$L$1:$L$65536,[1]记账凭证簿!$J$1:$J$65536,$C39,[1]记账凭证簿!$E$1:$E$65536,LEFTB(AY$3,2))</f>
        <v>#VALUE!</v>
      </c>
      <c r="AZ39" s="49" t="e">
        <f>SUMIFS([1]记账凭证簿!$M$1:$M$65536,[1]记账凭证簿!$J$1:$J$65536,$C39,[1]记账凭证簿!$E$1:$E$65536,LEFTB(AZ$3,2))</f>
        <v>#VALUE!</v>
      </c>
      <c r="BA39" s="49" t="e">
        <f t="shared" si="24"/>
        <v>#VALUE!</v>
      </c>
      <c r="BB39" s="49" t="e">
        <f t="shared" si="11"/>
        <v>#VALUE!</v>
      </c>
    </row>
    <row r="40" spans="2:54" ht="17.25" x14ac:dyDescent="0.2">
      <c r="B40" s="47">
        <v>2221</v>
      </c>
      <c r="C40" s="48" t="s">
        <v>198</v>
      </c>
      <c r="D40" s="48"/>
      <c r="E40" s="49"/>
      <c r="F40" s="49">
        <v>153356</v>
      </c>
      <c r="G40" s="49" t="e">
        <f>SUMIFS([1]记账凭证簿!$L$1:$L$65536,[1]记账凭证簿!$J$1:$J$65536,$C40,[1]记账凭证簿!$E$1:$E$65536,LEFTB(G$3,2))</f>
        <v>#VALUE!</v>
      </c>
      <c r="H40" s="49" t="e">
        <f>SUMIFS([1]记账凭证簿!$M$1:$M$65536,[1]记账凭证簿!$J$1:$J$65536,$C40,[1]记账凭证簿!$E$1:$E$65536,LEFTB(H$3,2))</f>
        <v>#VALUE!</v>
      </c>
      <c r="I40" s="49" t="e">
        <f t="shared" si="12"/>
        <v>#VALUE!</v>
      </c>
      <c r="J40" s="49" t="e">
        <f t="shared" si="13"/>
        <v>#VALUE!</v>
      </c>
      <c r="K40" s="49" t="e">
        <f>SUMIFS([1]记账凭证簿!$L$1:$L$65536,[1]记账凭证簿!$J$1:$J$65536,$C40,[1]记账凭证簿!$E$1:$E$65536,LEFTB(K$3,2))</f>
        <v>#VALUE!</v>
      </c>
      <c r="L40" s="49" t="e">
        <f>SUMIFS([1]记账凭证簿!$M$1:$M$65536,[1]记账凭证簿!$J$1:$J$65536,$C40,[1]记账凭证簿!$E$1:$E$65536,LEFTB(L$3,2))</f>
        <v>#VALUE!</v>
      </c>
      <c r="M40" s="49" t="e">
        <f t="shared" si="14"/>
        <v>#VALUE!</v>
      </c>
      <c r="N40" s="49" t="e">
        <f t="shared" si="1"/>
        <v>#VALUE!</v>
      </c>
      <c r="O40" s="49" t="e">
        <f>SUMIFS([1]记账凭证簿!$L$1:$L$65536,[1]记账凭证簿!$J$1:$J$65536,$C40,[1]记账凭证簿!$E$1:$E$65536,LEFTB(O$3,2))</f>
        <v>#VALUE!</v>
      </c>
      <c r="P40" s="49" t="e">
        <f>SUMIFS([1]记账凭证簿!$M$1:$M$65536,[1]记账凭证簿!$J$1:$J$65536,$C40,[1]记账凭证簿!$E$1:$E$65536,LEFTB(P$3,2))</f>
        <v>#VALUE!</v>
      </c>
      <c r="Q40" s="49" t="e">
        <f t="shared" si="15"/>
        <v>#VALUE!</v>
      </c>
      <c r="R40" s="49" t="e">
        <f t="shared" si="2"/>
        <v>#VALUE!</v>
      </c>
      <c r="S40" s="49" t="e">
        <f>SUMIFS([1]记账凭证簿!$L$1:$L$65536,[1]记账凭证簿!$J$1:$J$65536,$C40,[1]记账凭证簿!$E$1:$E$65536,LEFTB(S$3,2))</f>
        <v>#VALUE!</v>
      </c>
      <c r="T40" s="49" t="e">
        <f>SUMIFS([1]记账凭证簿!$M$1:$M$65536,[1]记账凭证簿!$J$1:$J$65536,$C40,[1]记账凭证簿!$E$1:$E$65536,LEFTB(T$3,2))</f>
        <v>#VALUE!</v>
      </c>
      <c r="U40" s="49" t="e">
        <f t="shared" si="16"/>
        <v>#VALUE!</v>
      </c>
      <c r="V40" s="49" t="e">
        <f t="shared" si="3"/>
        <v>#VALUE!</v>
      </c>
      <c r="W40" s="49" t="e">
        <f>SUMIFS([1]记账凭证簿!$L$1:$L$65536,[1]记账凭证簿!$J$1:$J$65536,$C40,[1]记账凭证簿!$E$1:$E$65536,LEFTB(W$3,2))</f>
        <v>#VALUE!</v>
      </c>
      <c r="X40" s="49" t="e">
        <f>SUMIFS([1]记账凭证簿!$M$1:$M$65536,[1]记账凭证簿!$J$1:$J$65536,$C40,[1]记账凭证簿!$E$1:$E$65536,LEFTB(X$3,2))</f>
        <v>#VALUE!</v>
      </c>
      <c r="Y40" s="49" t="e">
        <f t="shared" si="17"/>
        <v>#VALUE!</v>
      </c>
      <c r="Z40" s="49" t="e">
        <f t="shared" si="4"/>
        <v>#VALUE!</v>
      </c>
      <c r="AA40" s="49" t="e">
        <f>SUMIFS([1]记账凭证簿!$L$1:$L$65536,[1]记账凭证簿!$J$1:$J$65536,$C40,[1]记账凭证簿!$E$1:$E$65536,LEFTB(AA$3,2))</f>
        <v>#VALUE!</v>
      </c>
      <c r="AB40" s="49" t="e">
        <f>SUMIFS([1]记账凭证簿!$M$1:$M$65536,[1]记账凭证簿!$J$1:$J$65536,$C40,[1]记账凭证簿!$E$1:$E$65536,LEFTB(AB$3,2))</f>
        <v>#VALUE!</v>
      </c>
      <c r="AC40" s="49" t="e">
        <f t="shared" si="18"/>
        <v>#VALUE!</v>
      </c>
      <c r="AD40" s="49" t="e">
        <f t="shared" si="5"/>
        <v>#VALUE!</v>
      </c>
      <c r="AE40" s="49" t="e">
        <f>SUMIFS([1]记账凭证簿!$L$1:$L$65536,[1]记账凭证簿!$J$1:$J$65536,$C40,[1]记账凭证簿!$E$1:$E$65536,LEFTB(AE$3,2))</f>
        <v>#VALUE!</v>
      </c>
      <c r="AF40" s="49" t="e">
        <f>SUMIFS([1]记账凭证簿!$M$1:$M$65536,[1]记账凭证簿!$J$1:$J$65536,$C40,[1]记账凭证簿!$E$1:$E$65536,LEFTB(AF$3,2))</f>
        <v>#VALUE!</v>
      </c>
      <c r="AG40" s="49" t="e">
        <f t="shared" si="19"/>
        <v>#VALUE!</v>
      </c>
      <c r="AH40" s="49" t="e">
        <f t="shared" si="6"/>
        <v>#VALUE!</v>
      </c>
      <c r="AI40" s="49" t="e">
        <f>SUMIFS([1]记账凭证簿!$L$1:$L$65536,[1]记账凭证簿!$J$1:$J$65536,$C40,[1]记账凭证簿!$E$1:$E$65536,LEFTB(AI$3,2))</f>
        <v>#VALUE!</v>
      </c>
      <c r="AJ40" s="49" t="e">
        <f>SUMIFS([1]记账凭证簿!$M$1:$M$65536,[1]记账凭证簿!$J$1:$J$65536,$C40,[1]记账凭证簿!$E$1:$E$65536,LEFTB(AJ$3,2))</f>
        <v>#VALUE!</v>
      </c>
      <c r="AK40" s="49" t="e">
        <f t="shared" si="20"/>
        <v>#VALUE!</v>
      </c>
      <c r="AL40" s="49" t="e">
        <f t="shared" si="7"/>
        <v>#VALUE!</v>
      </c>
      <c r="AM40" s="49" t="e">
        <f>SUMIFS([1]记账凭证簿!$L$1:$L$65536,[1]记账凭证簿!$J$1:$J$65536,$C40,[1]记账凭证簿!$E$1:$E$65536,LEFTB(AM$3,2))</f>
        <v>#VALUE!</v>
      </c>
      <c r="AN40" s="49" t="e">
        <f>SUMIFS([1]记账凭证簿!$M$1:$M$65536,[1]记账凭证簿!$J$1:$J$65536,$C40,[1]记账凭证簿!$E$1:$E$65536,LEFTB(AN$3,2))</f>
        <v>#VALUE!</v>
      </c>
      <c r="AO40" s="49" t="e">
        <f t="shared" si="21"/>
        <v>#VALUE!</v>
      </c>
      <c r="AP40" s="49" t="e">
        <f t="shared" si="8"/>
        <v>#VALUE!</v>
      </c>
      <c r="AQ40" s="49" t="e">
        <f>SUMIFS([1]记账凭证簿!$L$1:$L$65536,[1]记账凭证簿!$J$1:$J$65536,$C40,[1]记账凭证簿!$E$1:$E$65536,LEFTB(AQ$3,2))</f>
        <v>#VALUE!</v>
      </c>
      <c r="AR40" s="49" t="e">
        <f>SUMIFS([1]记账凭证簿!$M$1:$M$65536,[1]记账凭证簿!$J$1:$J$65536,$C40,[1]记账凭证簿!$E$1:$E$65536,LEFTB(AR$3,2))</f>
        <v>#VALUE!</v>
      </c>
      <c r="AS40" s="49" t="e">
        <f t="shared" si="22"/>
        <v>#VALUE!</v>
      </c>
      <c r="AT40" s="49" t="e">
        <f t="shared" si="9"/>
        <v>#VALUE!</v>
      </c>
      <c r="AU40" s="49" t="e">
        <f>SUMIFS([1]记账凭证簿!$L$1:$L$65536,[1]记账凭证簿!$J$1:$J$65536,$C40,[1]记账凭证簿!$E$1:$E$65536,LEFTB(AU$3,2))</f>
        <v>#VALUE!</v>
      </c>
      <c r="AV40" s="49" t="e">
        <f>SUMIFS([1]记账凭证簿!$M$1:$M$65536,[1]记账凭证簿!$J$1:$J$65536,$C40,[1]记账凭证簿!$E$1:$E$65536,LEFTB(AV$3,2))</f>
        <v>#VALUE!</v>
      </c>
      <c r="AW40" s="49" t="e">
        <f t="shared" si="23"/>
        <v>#VALUE!</v>
      </c>
      <c r="AX40" s="49" t="e">
        <f t="shared" si="10"/>
        <v>#VALUE!</v>
      </c>
      <c r="AY40" s="49" t="e">
        <f>SUMIFS([1]记账凭证簿!$L$1:$L$65536,[1]记账凭证簿!$J$1:$J$65536,$C40,[1]记账凭证簿!$E$1:$E$65536,LEFTB(AY$3,2))</f>
        <v>#VALUE!</v>
      </c>
      <c r="AZ40" s="49" t="e">
        <f>SUMIFS([1]记账凭证簿!$M$1:$M$65536,[1]记账凭证簿!$J$1:$J$65536,$C40,[1]记账凭证簿!$E$1:$E$65536,LEFTB(AZ$3,2))</f>
        <v>#VALUE!</v>
      </c>
      <c r="BA40" s="49" t="e">
        <f t="shared" si="24"/>
        <v>#VALUE!</v>
      </c>
      <c r="BB40" s="49" t="e">
        <f t="shared" si="11"/>
        <v>#VALUE!</v>
      </c>
    </row>
    <row r="41" spans="2:54" ht="17.25" x14ac:dyDescent="0.2">
      <c r="B41" s="47">
        <v>2232</v>
      </c>
      <c r="C41" s="48" t="s">
        <v>207</v>
      </c>
      <c r="D41" s="48"/>
      <c r="E41" s="49"/>
      <c r="F41" s="49">
        <v>0</v>
      </c>
      <c r="G41" s="49" t="e">
        <f>SUMIFS([1]记账凭证簿!$L$1:$L$65536,[1]记账凭证簿!$J$1:$J$65536,$C41,[1]记账凭证簿!$E$1:$E$65536,LEFTB(G$3,2))</f>
        <v>#VALUE!</v>
      </c>
      <c r="H41" s="49" t="e">
        <f>SUMIFS([1]记账凭证簿!$M$1:$M$65536,[1]记账凭证簿!$J$1:$J$65536,$C41,[1]记账凭证簿!$E$1:$E$65536,LEFTB(H$3,2))</f>
        <v>#VALUE!</v>
      </c>
      <c r="I41" s="49" t="e">
        <f t="shared" si="12"/>
        <v>#VALUE!</v>
      </c>
      <c r="J41" s="49" t="e">
        <f t="shared" si="13"/>
        <v>#VALUE!</v>
      </c>
      <c r="K41" s="49" t="e">
        <f>SUMIFS([1]记账凭证簿!$L$1:$L$65536,[1]记账凭证簿!$J$1:$J$65536,$C41,[1]记账凭证簿!$E$1:$E$65536,LEFTB(K$3,2))</f>
        <v>#VALUE!</v>
      </c>
      <c r="L41" s="49" t="e">
        <f>SUMIFS([1]记账凭证簿!$M$1:$M$65536,[1]记账凭证簿!$J$1:$J$65536,$C41,[1]记账凭证簿!$E$1:$E$65536,LEFTB(L$3,2))</f>
        <v>#VALUE!</v>
      </c>
      <c r="M41" s="49" t="e">
        <f t="shared" si="14"/>
        <v>#VALUE!</v>
      </c>
      <c r="N41" s="49" t="e">
        <f t="shared" si="1"/>
        <v>#VALUE!</v>
      </c>
      <c r="O41" s="49" t="e">
        <f>SUMIFS([1]记账凭证簿!$L$1:$L$65536,[1]记账凭证簿!$J$1:$J$65536,$C41,[1]记账凭证簿!$E$1:$E$65536,LEFTB(O$3,2))</f>
        <v>#VALUE!</v>
      </c>
      <c r="P41" s="49" t="e">
        <f>SUMIFS([1]记账凭证簿!$M$1:$M$65536,[1]记账凭证簿!$J$1:$J$65536,$C41,[1]记账凭证簿!$E$1:$E$65536,LEFTB(P$3,2))</f>
        <v>#VALUE!</v>
      </c>
      <c r="Q41" s="49" t="e">
        <f t="shared" si="15"/>
        <v>#VALUE!</v>
      </c>
      <c r="R41" s="49" t="e">
        <f t="shared" si="2"/>
        <v>#VALUE!</v>
      </c>
      <c r="S41" s="49" t="e">
        <f>SUMIFS([1]记账凭证簿!$L$1:$L$65536,[1]记账凭证簿!$J$1:$J$65536,$C41,[1]记账凭证簿!$E$1:$E$65536,LEFTB(S$3,2))</f>
        <v>#VALUE!</v>
      </c>
      <c r="T41" s="49" t="e">
        <f>SUMIFS([1]记账凭证簿!$M$1:$M$65536,[1]记账凭证簿!$J$1:$J$65536,$C41,[1]记账凭证簿!$E$1:$E$65536,LEFTB(T$3,2))</f>
        <v>#VALUE!</v>
      </c>
      <c r="U41" s="49" t="e">
        <f t="shared" si="16"/>
        <v>#VALUE!</v>
      </c>
      <c r="V41" s="49" t="e">
        <f t="shared" si="3"/>
        <v>#VALUE!</v>
      </c>
      <c r="W41" s="49" t="e">
        <f>SUMIFS([1]记账凭证簿!$L$1:$L$65536,[1]记账凭证簿!$J$1:$J$65536,$C41,[1]记账凭证簿!$E$1:$E$65536,LEFTB(W$3,2))</f>
        <v>#VALUE!</v>
      </c>
      <c r="X41" s="49" t="e">
        <f>SUMIFS([1]记账凭证簿!$M$1:$M$65536,[1]记账凭证簿!$J$1:$J$65536,$C41,[1]记账凭证簿!$E$1:$E$65536,LEFTB(X$3,2))</f>
        <v>#VALUE!</v>
      </c>
      <c r="Y41" s="49" t="e">
        <f t="shared" si="17"/>
        <v>#VALUE!</v>
      </c>
      <c r="Z41" s="49" t="e">
        <f t="shared" si="4"/>
        <v>#VALUE!</v>
      </c>
      <c r="AA41" s="49" t="e">
        <f>SUMIFS([1]记账凭证簿!$L$1:$L$65536,[1]记账凭证簿!$J$1:$J$65536,$C41,[1]记账凭证簿!$E$1:$E$65536,LEFTB(AA$3,2))</f>
        <v>#VALUE!</v>
      </c>
      <c r="AB41" s="49" t="e">
        <f>SUMIFS([1]记账凭证簿!$M$1:$M$65536,[1]记账凭证簿!$J$1:$J$65536,$C41,[1]记账凭证簿!$E$1:$E$65536,LEFTB(AB$3,2))</f>
        <v>#VALUE!</v>
      </c>
      <c r="AC41" s="49" t="e">
        <f t="shared" si="18"/>
        <v>#VALUE!</v>
      </c>
      <c r="AD41" s="49" t="e">
        <f t="shared" si="5"/>
        <v>#VALUE!</v>
      </c>
      <c r="AE41" s="49" t="e">
        <f>SUMIFS([1]记账凭证簿!$L$1:$L$65536,[1]记账凭证簿!$J$1:$J$65536,$C41,[1]记账凭证簿!$E$1:$E$65536,LEFTB(AE$3,2))</f>
        <v>#VALUE!</v>
      </c>
      <c r="AF41" s="49" t="e">
        <f>SUMIFS([1]记账凭证簿!$M$1:$M$65536,[1]记账凭证簿!$J$1:$J$65536,$C41,[1]记账凭证簿!$E$1:$E$65536,LEFTB(AF$3,2))</f>
        <v>#VALUE!</v>
      </c>
      <c r="AG41" s="49" t="e">
        <f t="shared" si="19"/>
        <v>#VALUE!</v>
      </c>
      <c r="AH41" s="49" t="e">
        <f t="shared" si="6"/>
        <v>#VALUE!</v>
      </c>
      <c r="AI41" s="49" t="e">
        <f>SUMIFS([1]记账凭证簿!$L$1:$L$65536,[1]记账凭证簿!$J$1:$J$65536,$C41,[1]记账凭证簿!$E$1:$E$65536,LEFTB(AI$3,2))</f>
        <v>#VALUE!</v>
      </c>
      <c r="AJ41" s="49" t="e">
        <f>SUMIFS([1]记账凭证簿!$M$1:$M$65536,[1]记账凭证簿!$J$1:$J$65536,$C41,[1]记账凭证簿!$E$1:$E$65536,LEFTB(AJ$3,2))</f>
        <v>#VALUE!</v>
      </c>
      <c r="AK41" s="49" t="e">
        <f t="shared" si="20"/>
        <v>#VALUE!</v>
      </c>
      <c r="AL41" s="49" t="e">
        <f t="shared" si="7"/>
        <v>#VALUE!</v>
      </c>
      <c r="AM41" s="49" t="e">
        <f>SUMIFS([1]记账凭证簿!$L$1:$L$65536,[1]记账凭证簿!$J$1:$J$65536,$C41,[1]记账凭证簿!$E$1:$E$65536,LEFTB(AM$3,2))</f>
        <v>#VALUE!</v>
      </c>
      <c r="AN41" s="49" t="e">
        <f>SUMIFS([1]记账凭证簿!$M$1:$M$65536,[1]记账凭证簿!$J$1:$J$65536,$C41,[1]记账凭证簿!$E$1:$E$65536,LEFTB(AN$3,2))</f>
        <v>#VALUE!</v>
      </c>
      <c r="AO41" s="49" t="e">
        <f t="shared" si="21"/>
        <v>#VALUE!</v>
      </c>
      <c r="AP41" s="49" t="e">
        <f t="shared" si="8"/>
        <v>#VALUE!</v>
      </c>
      <c r="AQ41" s="49" t="e">
        <f>SUMIFS([1]记账凭证簿!$L$1:$L$65536,[1]记账凭证簿!$J$1:$J$65536,$C41,[1]记账凭证簿!$E$1:$E$65536,LEFTB(AQ$3,2))</f>
        <v>#VALUE!</v>
      </c>
      <c r="AR41" s="49" t="e">
        <f>SUMIFS([1]记账凭证簿!$M$1:$M$65536,[1]记账凭证簿!$J$1:$J$65536,$C41,[1]记账凭证簿!$E$1:$E$65536,LEFTB(AR$3,2))</f>
        <v>#VALUE!</v>
      </c>
      <c r="AS41" s="49" t="e">
        <f t="shared" si="22"/>
        <v>#VALUE!</v>
      </c>
      <c r="AT41" s="49" t="e">
        <f t="shared" si="9"/>
        <v>#VALUE!</v>
      </c>
      <c r="AU41" s="49" t="e">
        <f>SUMIFS([1]记账凭证簿!$L$1:$L$65536,[1]记账凭证簿!$J$1:$J$65536,$C41,[1]记账凭证簿!$E$1:$E$65536,LEFTB(AU$3,2))</f>
        <v>#VALUE!</v>
      </c>
      <c r="AV41" s="49" t="e">
        <f>SUMIFS([1]记账凭证簿!$M$1:$M$65536,[1]记账凭证簿!$J$1:$J$65536,$C41,[1]记账凭证簿!$E$1:$E$65536,LEFTB(AV$3,2))</f>
        <v>#VALUE!</v>
      </c>
      <c r="AW41" s="49" t="e">
        <f t="shared" si="23"/>
        <v>#VALUE!</v>
      </c>
      <c r="AX41" s="49" t="e">
        <f t="shared" si="10"/>
        <v>#VALUE!</v>
      </c>
      <c r="AY41" s="49" t="e">
        <f>SUMIFS([1]记账凭证簿!$L$1:$L$65536,[1]记账凭证簿!$J$1:$J$65536,$C41,[1]记账凭证簿!$E$1:$E$65536,LEFTB(AY$3,2))</f>
        <v>#VALUE!</v>
      </c>
      <c r="AZ41" s="49" t="e">
        <f>SUMIFS([1]记账凭证簿!$M$1:$M$65536,[1]记账凭证簿!$J$1:$J$65536,$C41,[1]记账凭证簿!$E$1:$E$65536,LEFTB(AZ$3,2))</f>
        <v>#VALUE!</v>
      </c>
      <c r="BA41" s="49" t="e">
        <f t="shared" si="24"/>
        <v>#VALUE!</v>
      </c>
      <c r="BB41" s="49" t="e">
        <f t="shared" si="11"/>
        <v>#VALUE!</v>
      </c>
    </row>
    <row r="42" spans="2:54" ht="17.25" x14ac:dyDescent="0.2">
      <c r="B42" s="47">
        <v>2241</v>
      </c>
      <c r="C42" s="48" t="s">
        <v>208</v>
      </c>
      <c r="D42" s="48"/>
      <c r="E42" s="49"/>
      <c r="F42" s="49">
        <v>6800</v>
      </c>
      <c r="G42" s="49" t="e">
        <f>SUMIFS([1]记账凭证簿!$L$1:$L$65536,[1]记账凭证簿!$J$1:$J$65536,$C42,[1]记账凭证簿!$E$1:$E$65536,LEFTB(G$3,2))</f>
        <v>#VALUE!</v>
      </c>
      <c r="H42" s="49" t="e">
        <f>SUMIFS([1]记账凭证簿!$M$1:$M$65536,[1]记账凭证簿!$J$1:$J$65536,$C42,[1]记账凭证簿!$E$1:$E$65536,LEFTB(H$3,2))</f>
        <v>#VALUE!</v>
      </c>
      <c r="I42" s="49" t="e">
        <f t="shared" si="12"/>
        <v>#VALUE!</v>
      </c>
      <c r="J42" s="49" t="e">
        <f t="shared" si="13"/>
        <v>#VALUE!</v>
      </c>
      <c r="K42" s="49" t="e">
        <f>SUMIFS([1]记账凭证簿!$L$1:$L$65536,[1]记账凭证簿!$J$1:$J$65536,$C42,[1]记账凭证簿!$E$1:$E$65536,LEFTB(K$3,2))</f>
        <v>#VALUE!</v>
      </c>
      <c r="L42" s="49" t="e">
        <f>SUMIFS([1]记账凭证簿!$M$1:$M$65536,[1]记账凭证簿!$J$1:$J$65536,$C42,[1]记账凭证簿!$E$1:$E$65536,LEFTB(L$3,2))</f>
        <v>#VALUE!</v>
      </c>
      <c r="M42" s="49" t="e">
        <f t="shared" si="14"/>
        <v>#VALUE!</v>
      </c>
      <c r="N42" s="49" t="e">
        <f t="shared" si="1"/>
        <v>#VALUE!</v>
      </c>
      <c r="O42" s="49" t="e">
        <f>SUMIFS([1]记账凭证簿!$L$1:$L$65536,[1]记账凭证簿!$J$1:$J$65536,$C42,[1]记账凭证簿!$E$1:$E$65536,LEFTB(O$3,2))</f>
        <v>#VALUE!</v>
      </c>
      <c r="P42" s="49" t="e">
        <f>SUMIFS([1]记账凭证簿!$M$1:$M$65536,[1]记账凭证簿!$J$1:$J$65536,$C42,[1]记账凭证簿!$E$1:$E$65536,LEFTB(P$3,2))</f>
        <v>#VALUE!</v>
      </c>
      <c r="Q42" s="49" t="e">
        <f t="shared" si="15"/>
        <v>#VALUE!</v>
      </c>
      <c r="R42" s="49" t="e">
        <f t="shared" si="2"/>
        <v>#VALUE!</v>
      </c>
      <c r="S42" s="49" t="e">
        <f>SUMIFS([1]记账凭证簿!$L$1:$L$65536,[1]记账凭证簿!$J$1:$J$65536,$C42,[1]记账凭证簿!$E$1:$E$65536,LEFTB(S$3,2))</f>
        <v>#VALUE!</v>
      </c>
      <c r="T42" s="49" t="e">
        <f>SUMIFS([1]记账凭证簿!$M$1:$M$65536,[1]记账凭证簿!$J$1:$J$65536,$C42,[1]记账凭证簿!$E$1:$E$65536,LEFTB(T$3,2))</f>
        <v>#VALUE!</v>
      </c>
      <c r="U42" s="49" t="e">
        <f t="shared" si="16"/>
        <v>#VALUE!</v>
      </c>
      <c r="V42" s="49" t="e">
        <f t="shared" si="3"/>
        <v>#VALUE!</v>
      </c>
      <c r="W42" s="49" t="e">
        <f>SUMIFS([1]记账凭证簿!$L$1:$L$65536,[1]记账凭证簿!$J$1:$J$65536,$C42,[1]记账凭证簿!$E$1:$E$65536,LEFTB(W$3,2))</f>
        <v>#VALUE!</v>
      </c>
      <c r="X42" s="49" t="e">
        <f>SUMIFS([1]记账凭证簿!$M$1:$M$65536,[1]记账凭证簿!$J$1:$J$65536,$C42,[1]记账凭证簿!$E$1:$E$65536,LEFTB(X$3,2))</f>
        <v>#VALUE!</v>
      </c>
      <c r="Y42" s="49" t="e">
        <f t="shared" si="17"/>
        <v>#VALUE!</v>
      </c>
      <c r="Z42" s="49" t="e">
        <f t="shared" si="4"/>
        <v>#VALUE!</v>
      </c>
      <c r="AA42" s="49" t="e">
        <f>SUMIFS([1]记账凭证簿!$L$1:$L$65536,[1]记账凭证簿!$J$1:$J$65536,$C42,[1]记账凭证簿!$E$1:$E$65536,LEFTB(AA$3,2))</f>
        <v>#VALUE!</v>
      </c>
      <c r="AB42" s="49" t="e">
        <f>SUMIFS([1]记账凭证簿!$M$1:$M$65536,[1]记账凭证簿!$J$1:$J$65536,$C42,[1]记账凭证簿!$E$1:$E$65536,LEFTB(AB$3,2))</f>
        <v>#VALUE!</v>
      </c>
      <c r="AC42" s="49" t="e">
        <f t="shared" si="18"/>
        <v>#VALUE!</v>
      </c>
      <c r="AD42" s="49" t="e">
        <f t="shared" si="5"/>
        <v>#VALUE!</v>
      </c>
      <c r="AE42" s="49" t="e">
        <f>SUMIFS([1]记账凭证簿!$L$1:$L$65536,[1]记账凭证簿!$J$1:$J$65536,$C42,[1]记账凭证簿!$E$1:$E$65536,LEFTB(AE$3,2))</f>
        <v>#VALUE!</v>
      </c>
      <c r="AF42" s="49" t="e">
        <f>SUMIFS([1]记账凭证簿!$M$1:$M$65536,[1]记账凭证簿!$J$1:$J$65536,$C42,[1]记账凭证簿!$E$1:$E$65536,LEFTB(AF$3,2))</f>
        <v>#VALUE!</v>
      </c>
      <c r="AG42" s="49" t="e">
        <f t="shared" si="19"/>
        <v>#VALUE!</v>
      </c>
      <c r="AH42" s="49" t="e">
        <f t="shared" si="6"/>
        <v>#VALUE!</v>
      </c>
      <c r="AI42" s="49" t="e">
        <f>SUMIFS([1]记账凭证簿!$L$1:$L$65536,[1]记账凭证簿!$J$1:$J$65536,$C42,[1]记账凭证簿!$E$1:$E$65536,LEFTB(AI$3,2))</f>
        <v>#VALUE!</v>
      </c>
      <c r="AJ42" s="49" t="e">
        <f>SUMIFS([1]记账凭证簿!$M$1:$M$65536,[1]记账凭证簿!$J$1:$J$65536,$C42,[1]记账凭证簿!$E$1:$E$65536,LEFTB(AJ$3,2))</f>
        <v>#VALUE!</v>
      </c>
      <c r="AK42" s="49" t="e">
        <f t="shared" si="20"/>
        <v>#VALUE!</v>
      </c>
      <c r="AL42" s="49" t="e">
        <f t="shared" si="7"/>
        <v>#VALUE!</v>
      </c>
      <c r="AM42" s="49" t="e">
        <f>SUMIFS([1]记账凭证簿!$L$1:$L$65536,[1]记账凭证簿!$J$1:$J$65536,$C42,[1]记账凭证簿!$E$1:$E$65536,LEFTB(AM$3,2))</f>
        <v>#VALUE!</v>
      </c>
      <c r="AN42" s="49" t="e">
        <f>SUMIFS([1]记账凭证簿!$M$1:$M$65536,[1]记账凭证簿!$J$1:$J$65536,$C42,[1]记账凭证簿!$E$1:$E$65536,LEFTB(AN$3,2))</f>
        <v>#VALUE!</v>
      </c>
      <c r="AO42" s="49" t="e">
        <f t="shared" si="21"/>
        <v>#VALUE!</v>
      </c>
      <c r="AP42" s="49" t="e">
        <f t="shared" si="8"/>
        <v>#VALUE!</v>
      </c>
      <c r="AQ42" s="49" t="e">
        <f>SUMIFS([1]记账凭证簿!$L$1:$L$65536,[1]记账凭证簿!$J$1:$J$65536,$C42,[1]记账凭证簿!$E$1:$E$65536,LEFTB(AQ$3,2))</f>
        <v>#VALUE!</v>
      </c>
      <c r="AR42" s="49" t="e">
        <f>SUMIFS([1]记账凭证簿!$M$1:$M$65536,[1]记账凭证簿!$J$1:$J$65536,$C42,[1]记账凭证簿!$E$1:$E$65536,LEFTB(AR$3,2))</f>
        <v>#VALUE!</v>
      </c>
      <c r="AS42" s="49" t="e">
        <f t="shared" si="22"/>
        <v>#VALUE!</v>
      </c>
      <c r="AT42" s="49" t="e">
        <f t="shared" si="9"/>
        <v>#VALUE!</v>
      </c>
      <c r="AU42" s="49" t="e">
        <f>SUMIFS([1]记账凭证簿!$L$1:$L$65536,[1]记账凭证簿!$J$1:$J$65536,$C42,[1]记账凭证簿!$E$1:$E$65536,LEFTB(AU$3,2))</f>
        <v>#VALUE!</v>
      </c>
      <c r="AV42" s="49" t="e">
        <f>SUMIFS([1]记账凭证簿!$M$1:$M$65536,[1]记账凭证簿!$J$1:$J$65536,$C42,[1]记账凭证簿!$E$1:$E$65536,LEFTB(AV$3,2))</f>
        <v>#VALUE!</v>
      </c>
      <c r="AW42" s="49" t="e">
        <f t="shared" si="23"/>
        <v>#VALUE!</v>
      </c>
      <c r="AX42" s="49" t="e">
        <f t="shared" si="10"/>
        <v>#VALUE!</v>
      </c>
      <c r="AY42" s="49" t="e">
        <f>SUMIFS([1]记账凭证簿!$L$1:$L$65536,[1]记账凭证簿!$J$1:$J$65536,$C42,[1]记账凭证簿!$E$1:$E$65536,LEFTB(AY$3,2))</f>
        <v>#VALUE!</v>
      </c>
      <c r="AZ42" s="49" t="e">
        <f>SUMIFS([1]记账凭证簿!$M$1:$M$65536,[1]记账凭证簿!$J$1:$J$65536,$C42,[1]记账凭证簿!$E$1:$E$65536,LEFTB(AZ$3,2))</f>
        <v>#VALUE!</v>
      </c>
      <c r="BA42" s="49" t="e">
        <f t="shared" si="24"/>
        <v>#VALUE!</v>
      </c>
      <c r="BB42" s="49" t="e">
        <f t="shared" si="11"/>
        <v>#VALUE!</v>
      </c>
    </row>
    <row r="43" spans="2:54" ht="17.25" x14ac:dyDescent="0.2">
      <c r="B43" s="47">
        <v>2245</v>
      </c>
      <c r="C43" s="48" t="s">
        <v>209</v>
      </c>
      <c r="D43" s="48"/>
      <c r="E43" s="49"/>
      <c r="F43" s="49"/>
      <c r="G43" s="49" t="e">
        <f>SUMIFS([1]记账凭证簿!$L$1:$L$65536,[1]记账凭证簿!$J$1:$J$65536,$C43,[1]记账凭证簿!$E$1:$E$65536,LEFTB(G$3,2))</f>
        <v>#VALUE!</v>
      </c>
      <c r="H43" s="49" t="e">
        <f>SUMIFS([1]记账凭证簿!$M$1:$M$65536,[1]记账凭证簿!$J$1:$J$65536,$C43,[1]记账凭证簿!$E$1:$E$65536,LEFTB(H$3,2))</f>
        <v>#VALUE!</v>
      </c>
      <c r="I43" s="49" t="e">
        <f t="shared" si="12"/>
        <v>#VALUE!</v>
      </c>
      <c r="J43" s="49" t="e">
        <f t="shared" si="13"/>
        <v>#VALUE!</v>
      </c>
      <c r="K43" s="49" t="e">
        <f>SUMIFS([1]记账凭证簿!$L$1:$L$65536,[1]记账凭证簿!$J$1:$J$65536,$C43,[1]记账凭证簿!$E$1:$E$65536,LEFTB(K$3,2))</f>
        <v>#VALUE!</v>
      </c>
      <c r="L43" s="49" t="e">
        <f>SUMIFS([1]记账凭证簿!$M$1:$M$65536,[1]记账凭证簿!$J$1:$J$65536,$C43,[1]记账凭证簿!$E$1:$E$65536,LEFTB(L$3,2))</f>
        <v>#VALUE!</v>
      </c>
      <c r="M43" s="49" t="e">
        <f t="shared" si="14"/>
        <v>#VALUE!</v>
      </c>
      <c r="N43" s="49" t="e">
        <f t="shared" si="1"/>
        <v>#VALUE!</v>
      </c>
      <c r="O43" s="49" t="e">
        <f>SUMIFS([1]记账凭证簿!$L$1:$L$65536,[1]记账凭证簿!$J$1:$J$65536,$C43,[1]记账凭证簿!$E$1:$E$65536,LEFTB(O$3,2))</f>
        <v>#VALUE!</v>
      </c>
      <c r="P43" s="49" t="e">
        <f>SUMIFS([1]记账凭证簿!$M$1:$M$65536,[1]记账凭证簿!$J$1:$J$65536,$C43,[1]记账凭证簿!$E$1:$E$65536,LEFTB(P$3,2))</f>
        <v>#VALUE!</v>
      </c>
      <c r="Q43" s="49" t="e">
        <f t="shared" si="15"/>
        <v>#VALUE!</v>
      </c>
      <c r="R43" s="49" t="e">
        <f t="shared" si="2"/>
        <v>#VALUE!</v>
      </c>
      <c r="S43" s="49" t="e">
        <f>SUMIFS([1]记账凭证簿!$L$1:$L$65536,[1]记账凭证簿!$J$1:$J$65536,$C43,[1]记账凭证簿!$E$1:$E$65536,LEFTB(S$3,2))</f>
        <v>#VALUE!</v>
      </c>
      <c r="T43" s="49" t="e">
        <f>SUMIFS([1]记账凭证簿!$M$1:$M$65536,[1]记账凭证簿!$J$1:$J$65536,$C43,[1]记账凭证簿!$E$1:$E$65536,LEFTB(T$3,2))</f>
        <v>#VALUE!</v>
      </c>
      <c r="U43" s="49" t="e">
        <f t="shared" si="16"/>
        <v>#VALUE!</v>
      </c>
      <c r="V43" s="49" t="e">
        <f t="shared" si="3"/>
        <v>#VALUE!</v>
      </c>
      <c r="W43" s="49" t="e">
        <f>SUMIFS([1]记账凭证簿!$L$1:$L$65536,[1]记账凭证簿!$J$1:$J$65536,$C43,[1]记账凭证簿!$E$1:$E$65536,LEFTB(W$3,2))</f>
        <v>#VALUE!</v>
      </c>
      <c r="X43" s="49" t="e">
        <f>SUMIFS([1]记账凭证簿!$M$1:$M$65536,[1]记账凭证簿!$J$1:$J$65536,$C43,[1]记账凭证簿!$E$1:$E$65536,LEFTB(X$3,2))</f>
        <v>#VALUE!</v>
      </c>
      <c r="Y43" s="49" t="e">
        <f t="shared" si="17"/>
        <v>#VALUE!</v>
      </c>
      <c r="Z43" s="49" t="e">
        <f t="shared" si="4"/>
        <v>#VALUE!</v>
      </c>
      <c r="AA43" s="49" t="e">
        <f>SUMIFS([1]记账凭证簿!$L$1:$L$65536,[1]记账凭证簿!$J$1:$J$65536,$C43,[1]记账凭证簿!$E$1:$E$65536,LEFTB(AA$3,2))</f>
        <v>#VALUE!</v>
      </c>
      <c r="AB43" s="49" t="e">
        <f>SUMIFS([1]记账凭证簿!$M$1:$M$65536,[1]记账凭证簿!$J$1:$J$65536,$C43,[1]记账凭证簿!$E$1:$E$65536,LEFTB(AB$3,2))</f>
        <v>#VALUE!</v>
      </c>
      <c r="AC43" s="49" t="e">
        <f t="shared" si="18"/>
        <v>#VALUE!</v>
      </c>
      <c r="AD43" s="49" t="e">
        <f t="shared" si="5"/>
        <v>#VALUE!</v>
      </c>
      <c r="AE43" s="49" t="e">
        <f>SUMIFS([1]记账凭证簿!$L$1:$L$65536,[1]记账凭证簿!$J$1:$J$65536,$C43,[1]记账凭证簿!$E$1:$E$65536,LEFTB(AE$3,2))</f>
        <v>#VALUE!</v>
      </c>
      <c r="AF43" s="49" t="e">
        <f>SUMIFS([1]记账凭证簿!$M$1:$M$65536,[1]记账凭证簿!$J$1:$J$65536,$C43,[1]记账凭证簿!$E$1:$E$65536,LEFTB(AF$3,2))</f>
        <v>#VALUE!</v>
      </c>
      <c r="AG43" s="49" t="e">
        <f t="shared" si="19"/>
        <v>#VALUE!</v>
      </c>
      <c r="AH43" s="49" t="e">
        <f t="shared" si="6"/>
        <v>#VALUE!</v>
      </c>
      <c r="AI43" s="49" t="e">
        <f>SUMIFS([1]记账凭证簿!$L$1:$L$65536,[1]记账凭证簿!$J$1:$J$65536,$C43,[1]记账凭证簿!$E$1:$E$65536,LEFTB(AI$3,2))</f>
        <v>#VALUE!</v>
      </c>
      <c r="AJ43" s="49" t="e">
        <f>SUMIFS([1]记账凭证簿!$M$1:$M$65536,[1]记账凭证簿!$J$1:$J$65536,$C43,[1]记账凭证簿!$E$1:$E$65536,LEFTB(AJ$3,2))</f>
        <v>#VALUE!</v>
      </c>
      <c r="AK43" s="49" t="e">
        <f t="shared" si="20"/>
        <v>#VALUE!</v>
      </c>
      <c r="AL43" s="49" t="e">
        <f t="shared" si="7"/>
        <v>#VALUE!</v>
      </c>
      <c r="AM43" s="49" t="e">
        <f>SUMIFS([1]记账凭证簿!$L$1:$L$65536,[1]记账凭证簿!$J$1:$J$65536,$C43,[1]记账凭证簿!$E$1:$E$65536,LEFTB(AM$3,2))</f>
        <v>#VALUE!</v>
      </c>
      <c r="AN43" s="49" t="e">
        <f>SUMIFS([1]记账凭证簿!$M$1:$M$65536,[1]记账凭证簿!$J$1:$J$65536,$C43,[1]记账凭证簿!$E$1:$E$65536,LEFTB(AN$3,2))</f>
        <v>#VALUE!</v>
      </c>
      <c r="AO43" s="49" t="e">
        <f t="shared" si="21"/>
        <v>#VALUE!</v>
      </c>
      <c r="AP43" s="49" t="e">
        <f t="shared" si="8"/>
        <v>#VALUE!</v>
      </c>
      <c r="AQ43" s="49" t="e">
        <f>SUMIFS([1]记账凭证簿!$L$1:$L$65536,[1]记账凭证簿!$J$1:$J$65536,$C43,[1]记账凭证簿!$E$1:$E$65536,LEFTB(AQ$3,2))</f>
        <v>#VALUE!</v>
      </c>
      <c r="AR43" s="49" t="e">
        <f>SUMIFS([1]记账凭证簿!$M$1:$M$65536,[1]记账凭证簿!$J$1:$J$65536,$C43,[1]记账凭证簿!$E$1:$E$65536,LEFTB(AR$3,2))</f>
        <v>#VALUE!</v>
      </c>
      <c r="AS43" s="49" t="e">
        <f t="shared" si="22"/>
        <v>#VALUE!</v>
      </c>
      <c r="AT43" s="49" t="e">
        <f t="shared" si="9"/>
        <v>#VALUE!</v>
      </c>
      <c r="AU43" s="49" t="e">
        <f>SUMIFS([1]记账凭证簿!$L$1:$L$65536,[1]记账凭证簿!$J$1:$J$65536,$C43,[1]记账凭证簿!$E$1:$E$65536,LEFTB(AU$3,2))</f>
        <v>#VALUE!</v>
      </c>
      <c r="AV43" s="49" t="e">
        <f>SUMIFS([1]记账凭证簿!$M$1:$M$65536,[1]记账凭证簿!$J$1:$J$65536,$C43,[1]记账凭证簿!$E$1:$E$65536,LEFTB(AV$3,2))</f>
        <v>#VALUE!</v>
      </c>
      <c r="AW43" s="49" t="e">
        <f t="shared" si="23"/>
        <v>#VALUE!</v>
      </c>
      <c r="AX43" s="49" t="e">
        <f t="shared" si="10"/>
        <v>#VALUE!</v>
      </c>
      <c r="AY43" s="49" t="e">
        <f>SUMIFS([1]记账凭证簿!$L$1:$L$65536,[1]记账凭证簿!$J$1:$J$65536,$C43,[1]记账凭证簿!$E$1:$E$65536,LEFTB(AY$3,2))</f>
        <v>#VALUE!</v>
      </c>
      <c r="AZ43" s="49" t="e">
        <f>SUMIFS([1]记账凭证簿!$M$1:$M$65536,[1]记账凭证簿!$J$1:$J$65536,$C43,[1]记账凭证簿!$E$1:$E$65536,LEFTB(AZ$3,2))</f>
        <v>#VALUE!</v>
      </c>
      <c r="BA43" s="49" t="e">
        <f t="shared" si="24"/>
        <v>#VALUE!</v>
      </c>
      <c r="BB43" s="49" t="e">
        <f t="shared" si="11"/>
        <v>#VALUE!</v>
      </c>
    </row>
    <row r="44" spans="2:54" ht="17.25" x14ac:dyDescent="0.2">
      <c r="B44" s="47">
        <v>2601</v>
      </c>
      <c r="C44" s="48" t="s">
        <v>210</v>
      </c>
      <c r="D44" s="48"/>
      <c r="E44" s="49"/>
      <c r="F44" s="49">
        <v>0</v>
      </c>
      <c r="G44" s="49" t="e">
        <f>SUMIFS([1]记账凭证簿!$L$1:$L$65536,[1]记账凭证簿!$J$1:$J$65536,$C44,[1]记账凭证簿!$E$1:$E$65536,LEFTB(G$3,2))</f>
        <v>#VALUE!</v>
      </c>
      <c r="H44" s="49" t="e">
        <f>SUMIFS([1]记账凭证簿!$M$1:$M$65536,[1]记账凭证簿!$J$1:$J$65536,$C44,[1]记账凭证簿!$E$1:$E$65536,LEFTB(H$3,2))</f>
        <v>#VALUE!</v>
      </c>
      <c r="I44" s="49" t="e">
        <f t="shared" si="12"/>
        <v>#VALUE!</v>
      </c>
      <c r="J44" s="49" t="e">
        <f t="shared" si="13"/>
        <v>#VALUE!</v>
      </c>
      <c r="K44" s="49" t="e">
        <f>SUMIFS([1]记账凭证簿!$L$1:$L$65536,[1]记账凭证簿!$J$1:$J$65536,$C44,[1]记账凭证簿!$E$1:$E$65536,LEFTB(K$3,2))</f>
        <v>#VALUE!</v>
      </c>
      <c r="L44" s="49" t="e">
        <f>SUMIFS([1]记账凭证簿!$M$1:$M$65536,[1]记账凭证簿!$J$1:$J$65536,$C44,[1]记账凭证簿!$E$1:$E$65536,LEFTB(L$3,2))</f>
        <v>#VALUE!</v>
      </c>
      <c r="M44" s="49" t="e">
        <f t="shared" si="14"/>
        <v>#VALUE!</v>
      </c>
      <c r="N44" s="49" t="e">
        <f t="shared" si="1"/>
        <v>#VALUE!</v>
      </c>
      <c r="O44" s="49" t="e">
        <f>SUMIFS([1]记账凭证簿!$L$1:$L$65536,[1]记账凭证簿!$J$1:$J$65536,$C44,[1]记账凭证簿!$E$1:$E$65536,LEFTB(O$3,2))</f>
        <v>#VALUE!</v>
      </c>
      <c r="P44" s="49" t="e">
        <f>SUMIFS([1]记账凭证簿!$M$1:$M$65536,[1]记账凭证簿!$J$1:$J$65536,$C44,[1]记账凭证簿!$E$1:$E$65536,LEFTB(P$3,2))</f>
        <v>#VALUE!</v>
      </c>
      <c r="Q44" s="49" t="e">
        <f t="shared" si="15"/>
        <v>#VALUE!</v>
      </c>
      <c r="R44" s="49" t="e">
        <f t="shared" si="2"/>
        <v>#VALUE!</v>
      </c>
      <c r="S44" s="49" t="e">
        <f>SUMIFS([1]记账凭证簿!$L$1:$L$65536,[1]记账凭证簿!$J$1:$J$65536,$C44,[1]记账凭证簿!$E$1:$E$65536,LEFTB(S$3,2))</f>
        <v>#VALUE!</v>
      </c>
      <c r="T44" s="49" t="e">
        <f>SUMIFS([1]记账凭证簿!$M$1:$M$65536,[1]记账凭证簿!$J$1:$J$65536,$C44,[1]记账凭证簿!$E$1:$E$65536,LEFTB(T$3,2))</f>
        <v>#VALUE!</v>
      </c>
      <c r="U44" s="49" t="e">
        <f t="shared" si="16"/>
        <v>#VALUE!</v>
      </c>
      <c r="V44" s="49" t="e">
        <f t="shared" si="3"/>
        <v>#VALUE!</v>
      </c>
      <c r="W44" s="49" t="e">
        <f>SUMIFS([1]记账凭证簿!$L$1:$L$65536,[1]记账凭证簿!$J$1:$J$65536,$C44,[1]记账凭证簿!$E$1:$E$65536,LEFTB(W$3,2))</f>
        <v>#VALUE!</v>
      </c>
      <c r="X44" s="49" t="e">
        <f>SUMIFS([1]记账凭证簿!$M$1:$M$65536,[1]记账凭证簿!$J$1:$J$65536,$C44,[1]记账凭证簿!$E$1:$E$65536,LEFTB(X$3,2))</f>
        <v>#VALUE!</v>
      </c>
      <c r="Y44" s="49" t="e">
        <f t="shared" si="17"/>
        <v>#VALUE!</v>
      </c>
      <c r="Z44" s="49" t="e">
        <f t="shared" si="4"/>
        <v>#VALUE!</v>
      </c>
      <c r="AA44" s="49" t="e">
        <f>SUMIFS([1]记账凭证簿!$L$1:$L$65536,[1]记账凭证簿!$J$1:$J$65536,$C44,[1]记账凭证簿!$E$1:$E$65536,LEFTB(AA$3,2))</f>
        <v>#VALUE!</v>
      </c>
      <c r="AB44" s="49" t="e">
        <f>SUMIFS([1]记账凭证簿!$M$1:$M$65536,[1]记账凭证簿!$J$1:$J$65536,$C44,[1]记账凭证簿!$E$1:$E$65536,LEFTB(AB$3,2))</f>
        <v>#VALUE!</v>
      </c>
      <c r="AC44" s="49" t="e">
        <f t="shared" si="18"/>
        <v>#VALUE!</v>
      </c>
      <c r="AD44" s="49" t="e">
        <f t="shared" si="5"/>
        <v>#VALUE!</v>
      </c>
      <c r="AE44" s="49" t="e">
        <f>SUMIFS([1]记账凭证簿!$L$1:$L$65536,[1]记账凭证簿!$J$1:$J$65536,$C44,[1]记账凭证簿!$E$1:$E$65536,LEFTB(AE$3,2))</f>
        <v>#VALUE!</v>
      </c>
      <c r="AF44" s="49" t="e">
        <f>SUMIFS([1]记账凭证簿!$M$1:$M$65536,[1]记账凭证簿!$J$1:$J$65536,$C44,[1]记账凭证簿!$E$1:$E$65536,LEFTB(AF$3,2))</f>
        <v>#VALUE!</v>
      </c>
      <c r="AG44" s="49" t="e">
        <f t="shared" si="19"/>
        <v>#VALUE!</v>
      </c>
      <c r="AH44" s="49" t="e">
        <f t="shared" si="6"/>
        <v>#VALUE!</v>
      </c>
      <c r="AI44" s="49" t="e">
        <f>SUMIFS([1]记账凭证簿!$L$1:$L$65536,[1]记账凭证簿!$J$1:$J$65536,$C44,[1]记账凭证簿!$E$1:$E$65536,LEFTB(AI$3,2))</f>
        <v>#VALUE!</v>
      </c>
      <c r="AJ44" s="49" t="e">
        <f>SUMIFS([1]记账凭证簿!$M$1:$M$65536,[1]记账凭证簿!$J$1:$J$65536,$C44,[1]记账凭证簿!$E$1:$E$65536,LEFTB(AJ$3,2))</f>
        <v>#VALUE!</v>
      </c>
      <c r="AK44" s="49" t="e">
        <f t="shared" si="20"/>
        <v>#VALUE!</v>
      </c>
      <c r="AL44" s="49" t="e">
        <f t="shared" si="7"/>
        <v>#VALUE!</v>
      </c>
      <c r="AM44" s="49" t="e">
        <f>SUMIFS([1]记账凭证簿!$L$1:$L$65536,[1]记账凭证簿!$J$1:$J$65536,$C44,[1]记账凭证簿!$E$1:$E$65536,LEFTB(AM$3,2))</f>
        <v>#VALUE!</v>
      </c>
      <c r="AN44" s="49" t="e">
        <f>SUMIFS([1]记账凭证簿!$M$1:$M$65536,[1]记账凭证簿!$J$1:$J$65536,$C44,[1]记账凭证簿!$E$1:$E$65536,LEFTB(AN$3,2))</f>
        <v>#VALUE!</v>
      </c>
      <c r="AO44" s="49" t="e">
        <f t="shared" si="21"/>
        <v>#VALUE!</v>
      </c>
      <c r="AP44" s="49" t="e">
        <f t="shared" si="8"/>
        <v>#VALUE!</v>
      </c>
      <c r="AQ44" s="49" t="e">
        <f>SUMIFS([1]记账凭证簿!$L$1:$L$65536,[1]记账凭证簿!$J$1:$J$65536,$C44,[1]记账凭证簿!$E$1:$E$65536,LEFTB(AQ$3,2))</f>
        <v>#VALUE!</v>
      </c>
      <c r="AR44" s="49" t="e">
        <f>SUMIFS([1]记账凭证簿!$M$1:$M$65536,[1]记账凭证簿!$J$1:$J$65536,$C44,[1]记账凭证簿!$E$1:$E$65536,LEFTB(AR$3,2))</f>
        <v>#VALUE!</v>
      </c>
      <c r="AS44" s="49" t="e">
        <f t="shared" si="22"/>
        <v>#VALUE!</v>
      </c>
      <c r="AT44" s="49" t="e">
        <f t="shared" si="9"/>
        <v>#VALUE!</v>
      </c>
      <c r="AU44" s="49" t="e">
        <f>SUMIFS([1]记账凭证簿!$L$1:$L$65536,[1]记账凭证簿!$J$1:$J$65536,$C44,[1]记账凭证簿!$E$1:$E$65536,LEFTB(AU$3,2))</f>
        <v>#VALUE!</v>
      </c>
      <c r="AV44" s="49" t="e">
        <f>SUMIFS([1]记账凭证簿!$M$1:$M$65536,[1]记账凭证簿!$J$1:$J$65536,$C44,[1]记账凭证簿!$E$1:$E$65536,LEFTB(AV$3,2))</f>
        <v>#VALUE!</v>
      </c>
      <c r="AW44" s="49" t="e">
        <f t="shared" si="23"/>
        <v>#VALUE!</v>
      </c>
      <c r="AX44" s="49" t="e">
        <f t="shared" si="10"/>
        <v>#VALUE!</v>
      </c>
      <c r="AY44" s="49" t="e">
        <f>SUMIFS([1]记账凭证簿!$L$1:$L$65536,[1]记账凭证簿!$J$1:$J$65536,$C44,[1]记账凭证簿!$E$1:$E$65536,LEFTB(AY$3,2))</f>
        <v>#VALUE!</v>
      </c>
      <c r="AZ44" s="49" t="e">
        <f>SUMIFS([1]记账凭证簿!$M$1:$M$65536,[1]记账凭证簿!$J$1:$J$65536,$C44,[1]记账凭证簿!$E$1:$E$65536,LEFTB(AZ$3,2))</f>
        <v>#VALUE!</v>
      </c>
      <c r="BA44" s="49" t="e">
        <f t="shared" si="24"/>
        <v>#VALUE!</v>
      </c>
      <c r="BB44" s="49" t="e">
        <f t="shared" si="11"/>
        <v>#VALUE!</v>
      </c>
    </row>
    <row r="45" spans="2:54" ht="17.25" x14ac:dyDescent="0.2">
      <c r="B45" s="47">
        <v>2602</v>
      </c>
      <c r="C45" s="48" t="s">
        <v>211</v>
      </c>
      <c r="D45" s="48"/>
      <c r="E45" s="49"/>
      <c r="F45" s="49">
        <v>1200000</v>
      </c>
      <c r="G45" s="49" t="e">
        <f>SUMIFS([1]记账凭证簿!$L$1:$L$65536,[1]记账凭证簿!$J$1:$J$65536,$C45,[1]记账凭证簿!$E$1:$E$65536,LEFTB(G$3,2))</f>
        <v>#VALUE!</v>
      </c>
      <c r="H45" s="49" t="e">
        <f>SUMIFS([1]记账凭证簿!$M$1:$M$65536,[1]记账凭证簿!$J$1:$J$65536,$C45,[1]记账凭证簿!$E$1:$E$65536,LEFTB(H$3,2))</f>
        <v>#VALUE!</v>
      </c>
      <c r="I45" s="49" t="e">
        <f t="shared" si="12"/>
        <v>#VALUE!</v>
      </c>
      <c r="J45" s="49" t="e">
        <f t="shared" si="13"/>
        <v>#VALUE!</v>
      </c>
      <c r="K45" s="49" t="e">
        <f>SUMIFS([1]记账凭证簿!$L$1:$L$65536,[1]记账凭证簿!$J$1:$J$65536,$C45,[1]记账凭证簿!$E$1:$E$65536,LEFTB(K$3,2))</f>
        <v>#VALUE!</v>
      </c>
      <c r="L45" s="49" t="e">
        <f>SUMIFS([1]记账凭证簿!$M$1:$M$65536,[1]记账凭证簿!$J$1:$J$65536,$C45,[1]记账凭证簿!$E$1:$E$65536,LEFTB(L$3,2))</f>
        <v>#VALUE!</v>
      </c>
      <c r="M45" s="49" t="e">
        <f t="shared" si="14"/>
        <v>#VALUE!</v>
      </c>
      <c r="N45" s="49" t="e">
        <f t="shared" si="1"/>
        <v>#VALUE!</v>
      </c>
      <c r="O45" s="49" t="e">
        <f>SUMIFS([1]记账凭证簿!$L$1:$L$65536,[1]记账凭证簿!$J$1:$J$65536,$C45,[1]记账凭证簿!$E$1:$E$65536,LEFTB(O$3,2))</f>
        <v>#VALUE!</v>
      </c>
      <c r="P45" s="49" t="e">
        <f>SUMIFS([1]记账凭证簿!$M$1:$M$65536,[1]记账凭证簿!$J$1:$J$65536,$C45,[1]记账凭证簿!$E$1:$E$65536,LEFTB(P$3,2))</f>
        <v>#VALUE!</v>
      </c>
      <c r="Q45" s="49" t="e">
        <f t="shared" si="15"/>
        <v>#VALUE!</v>
      </c>
      <c r="R45" s="49" t="e">
        <f t="shared" si="2"/>
        <v>#VALUE!</v>
      </c>
      <c r="S45" s="49" t="e">
        <f>SUMIFS([1]记账凭证簿!$L$1:$L$65536,[1]记账凭证簿!$J$1:$J$65536,$C45,[1]记账凭证簿!$E$1:$E$65536,LEFTB(S$3,2))</f>
        <v>#VALUE!</v>
      </c>
      <c r="T45" s="49" t="e">
        <f>SUMIFS([1]记账凭证簿!$M$1:$M$65536,[1]记账凭证簿!$J$1:$J$65536,$C45,[1]记账凭证簿!$E$1:$E$65536,LEFTB(T$3,2))</f>
        <v>#VALUE!</v>
      </c>
      <c r="U45" s="49" t="e">
        <f t="shared" si="16"/>
        <v>#VALUE!</v>
      </c>
      <c r="V45" s="49" t="e">
        <f t="shared" si="3"/>
        <v>#VALUE!</v>
      </c>
      <c r="W45" s="49" t="e">
        <f>SUMIFS([1]记账凭证簿!$L$1:$L$65536,[1]记账凭证簿!$J$1:$J$65536,$C45,[1]记账凭证簿!$E$1:$E$65536,LEFTB(W$3,2))</f>
        <v>#VALUE!</v>
      </c>
      <c r="X45" s="49" t="e">
        <f>SUMIFS([1]记账凭证簿!$M$1:$M$65536,[1]记账凭证簿!$J$1:$J$65536,$C45,[1]记账凭证簿!$E$1:$E$65536,LEFTB(X$3,2))</f>
        <v>#VALUE!</v>
      </c>
      <c r="Y45" s="49" t="e">
        <f t="shared" si="17"/>
        <v>#VALUE!</v>
      </c>
      <c r="Z45" s="49" t="e">
        <f t="shared" si="4"/>
        <v>#VALUE!</v>
      </c>
      <c r="AA45" s="49" t="e">
        <f>SUMIFS([1]记账凭证簿!$L$1:$L$65536,[1]记账凭证簿!$J$1:$J$65536,$C45,[1]记账凭证簿!$E$1:$E$65536,LEFTB(AA$3,2))</f>
        <v>#VALUE!</v>
      </c>
      <c r="AB45" s="49" t="e">
        <f>SUMIFS([1]记账凭证簿!$M$1:$M$65536,[1]记账凭证簿!$J$1:$J$65536,$C45,[1]记账凭证簿!$E$1:$E$65536,LEFTB(AB$3,2))</f>
        <v>#VALUE!</v>
      </c>
      <c r="AC45" s="49" t="e">
        <f t="shared" si="18"/>
        <v>#VALUE!</v>
      </c>
      <c r="AD45" s="49" t="e">
        <f t="shared" si="5"/>
        <v>#VALUE!</v>
      </c>
      <c r="AE45" s="49" t="e">
        <f>SUMIFS([1]记账凭证簿!$L$1:$L$65536,[1]记账凭证簿!$J$1:$J$65536,$C45,[1]记账凭证簿!$E$1:$E$65536,LEFTB(AE$3,2))</f>
        <v>#VALUE!</v>
      </c>
      <c r="AF45" s="49" t="e">
        <f>SUMIFS([1]记账凭证簿!$M$1:$M$65536,[1]记账凭证簿!$J$1:$J$65536,$C45,[1]记账凭证簿!$E$1:$E$65536,LEFTB(AF$3,2))</f>
        <v>#VALUE!</v>
      </c>
      <c r="AG45" s="49" t="e">
        <f t="shared" si="19"/>
        <v>#VALUE!</v>
      </c>
      <c r="AH45" s="49" t="e">
        <f t="shared" si="6"/>
        <v>#VALUE!</v>
      </c>
      <c r="AI45" s="49" t="e">
        <f>SUMIFS([1]记账凭证簿!$L$1:$L$65536,[1]记账凭证簿!$J$1:$J$65536,$C45,[1]记账凭证簿!$E$1:$E$65536,LEFTB(AI$3,2))</f>
        <v>#VALUE!</v>
      </c>
      <c r="AJ45" s="49" t="e">
        <f>SUMIFS([1]记账凭证簿!$M$1:$M$65536,[1]记账凭证簿!$J$1:$J$65536,$C45,[1]记账凭证簿!$E$1:$E$65536,LEFTB(AJ$3,2))</f>
        <v>#VALUE!</v>
      </c>
      <c r="AK45" s="49" t="e">
        <f t="shared" si="20"/>
        <v>#VALUE!</v>
      </c>
      <c r="AL45" s="49" t="e">
        <f t="shared" si="7"/>
        <v>#VALUE!</v>
      </c>
      <c r="AM45" s="49" t="e">
        <f>SUMIFS([1]记账凭证簿!$L$1:$L$65536,[1]记账凭证簿!$J$1:$J$65536,$C45,[1]记账凭证簿!$E$1:$E$65536,LEFTB(AM$3,2))</f>
        <v>#VALUE!</v>
      </c>
      <c r="AN45" s="49" t="e">
        <f>SUMIFS([1]记账凭证簿!$M$1:$M$65536,[1]记账凭证簿!$J$1:$J$65536,$C45,[1]记账凭证簿!$E$1:$E$65536,LEFTB(AN$3,2))</f>
        <v>#VALUE!</v>
      </c>
      <c r="AO45" s="49" t="e">
        <f t="shared" si="21"/>
        <v>#VALUE!</v>
      </c>
      <c r="AP45" s="49" t="e">
        <f t="shared" si="8"/>
        <v>#VALUE!</v>
      </c>
      <c r="AQ45" s="49" t="e">
        <f>SUMIFS([1]记账凭证簿!$L$1:$L$65536,[1]记账凭证簿!$J$1:$J$65536,$C45,[1]记账凭证簿!$E$1:$E$65536,LEFTB(AQ$3,2))</f>
        <v>#VALUE!</v>
      </c>
      <c r="AR45" s="49" t="e">
        <f>SUMIFS([1]记账凭证簿!$M$1:$M$65536,[1]记账凭证簿!$J$1:$J$65536,$C45,[1]记账凭证簿!$E$1:$E$65536,LEFTB(AR$3,2))</f>
        <v>#VALUE!</v>
      </c>
      <c r="AS45" s="49" t="e">
        <f t="shared" si="22"/>
        <v>#VALUE!</v>
      </c>
      <c r="AT45" s="49" t="e">
        <f t="shared" si="9"/>
        <v>#VALUE!</v>
      </c>
      <c r="AU45" s="49" t="e">
        <f>SUMIFS([1]记账凭证簿!$L$1:$L$65536,[1]记账凭证簿!$J$1:$J$65536,$C45,[1]记账凭证簿!$E$1:$E$65536,LEFTB(AU$3,2))</f>
        <v>#VALUE!</v>
      </c>
      <c r="AV45" s="49" t="e">
        <f>SUMIFS([1]记账凭证簿!$M$1:$M$65536,[1]记账凭证簿!$J$1:$J$65536,$C45,[1]记账凭证簿!$E$1:$E$65536,LEFTB(AV$3,2))</f>
        <v>#VALUE!</v>
      </c>
      <c r="AW45" s="49" t="e">
        <f t="shared" si="23"/>
        <v>#VALUE!</v>
      </c>
      <c r="AX45" s="49" t="e">
        <f t="shared" si="10"/>
        <v>#VALUE!</v>
      </c>
      <c r="AY45" s="49" t="e">
        <f>SUMIFS([1]记账凭证簿!$L$1:$L$65536,[1]记账凭证簿!$J$1:$J$65536,$C45,[1]记账凭证簿!$E$1:$E$65536,LEFTB(AY$3,2))</f>
        <v>#VALUE!</v>
      </c>
      <c r="AZ45" s="49" t="e">
        <f>SUMIFS([1]记账凭证簿!$M$1:$M$65536,[1]记账凭证簿!$J$1:$J$65536,$C45,[1]记账凭证簿!$E$1:$E$65536,LEFTB(AZ$3,2))</f>
        <v>#VALUE!</v>
      </c>
      <c r="BA45" s="49" t="e">
        <f t="shared" si="24"/>
        <v>#VALUE!</v>
      </c>
      <c r="BB45" s="49" t="e">
        <f t="shared" si="11"/>
        <v>#VALUE!</v>
      </c>
    </row>
    <row r="46" spans="2:54" ht="17.25" x14ac:dyDescent="0.2">
      <c r="B46" s="47">
        <v>2901</v>
      </c>
      <c r="C46" s="48" t="s">
        <v>212</v>
      </c>
      <c r="D46" s="48"/>
      <c r="E46" s="49">
        <v>0</v>
      </c>
      <c r="F46" s="49">
        <v>0</v>
      </c>
      <c r="G46" s="49" t="e">
        <f>SUMIFS([1]记账凭证簿!$L$1:$L$65536,[1]记账凭证簿!$J$1:$J$65536,$C46,[1]记账凭证簿!$E$1:$E$65536,LEFTB(G$3,2))</f>
        <v>#VALUE!</v>
      </c>
      <c r="H46" s="49" t="e">
        <f>SUMIFS([1]记账凭证簿!$M$1:$M$65536,[1]记账凭证簿!$J$1:$J$65536,$C46,[1]记账凭证簿!$E$1:$E$65536,LEFTB(H$3,2))</f>
        <v>#VALUE!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49">
        <v>0</v>
      </c>
      <c r="AH46" s="49">
        <v>0</v>
      </c>
      <c r="AI46" s="49">
        <v>0</v>
      </c>
      <c r="AJ46" s="49">
        <v>0</v>
      </c>
      <c r="AK46" s="49">
        <v>0</v>
      </c>
      <c r="AL46" s="49">
        <v>0</v>
      </c>
      <c r="AM46" s="49">
        <v>0</v>
      </c>
      <c r="AN46" s="49">
        <v>0</v>
      </c>
      <c r="AO46" s="49">
        <v>0</v>
      </c>
      <c r="AP46" s="49">
        <v>0</v>
      </c>
      <c r="AQ46" s="49">
        <v>0</v>
      </c>
      <c r="AR46" s="49">
        <v>0</v>
      </c>
      <c r="AS46" s="49">
        <v>0</v>
      </c>
      <c r="AT46" s="49">
        <v>0</v>
      </c>
      <c r="AU46" s="49">
        <v>0</v>
      </c>
      <c r="AV46" s="49">
        <v>0</v>
      </c>
      <c r="AW46" s="49">
        <v>0</v>
      </c>
      <c r="AX46" s="49">
        <v>0</v>
      </c>
      <c r="AY46" s="49">
        <v>0</v>
      </c>
      <c r="AZ46" s="49">
        <v>0</v>
      </c>
      <c r="BA46" s="49">
        <v>0</v>
      </c>
      <c r="BB46" s="49">
        <v>0</v>
      </c>
    </row>
    <row r="47" spans="2:54" ht="17.25" x14ac:dyDescent="0.2">
      <c r="B47" s="47">
        <v>4001</v>
      </c>
      <c r="C47" s="48" t="s">
        <v>213</v>
      </c>
      <c r="D47" s="48"/>
      <c r="E47" s="49"/>
      <c r="F47" s="49">
        <v>18210000</v>
      </c>
      <c r="G47" s="49" t="e">
        <f>SUMIFS([1]记账凭证簿!$L$1:$L$65536,[1]记账凭证簿!$J$1:$J$65536,$C47,[1]记账凭证簿!$E$1:$E$65536,LEFTB(G$3,2))</f>
        <v>#VALUE!</v>
      </c>
      <c r="H47" s="49" t="e">
        <f>SUMIFS([1]记账凭证簿!$M$1:$M$65536,[1]记账凭证簿!$J$1:$J$65536,$C47,[1]记账凭证簿!$E$1:$E$65536,LEFTB(H$3,2))</f>
        <v>#VALUE!</v>
      </c>
      <c r="I47" s="49" t="e">
        <f t="shared" si="12"/>
        <v>#VALUE!</v>
      </c>
      <c r="J47" s="49" t="e">
        <f t="shared" si="13"/>
        <v>#VALUE!</v>
      </c>
      <c r="K47" s="49" t="e">
        <f>SUMIFS([1]记账凭证簿!$L$1:$L$65536,[1]记账凭证簿!$J$1:$J$65536,$C47,[1]记账凭证簿!$E$1:$E$65536,LEFTB(K$3,2))</f>
        <v>#VALUE!</v>
      </c>
      <c r="L47" s="49" t="e">
        <f>SUMIFS([1]记账凭证簿!$M$1:$M$65536,[1]记账凭证簿!$J$1:$J$65536,$C47,[1]记账凭证簿!$E$1:$E$65536,LEFTB(L$3,2))</f>
        <v>#VALUE!</v>
      </c>
      <c r="M47" s="49" t="e">
        <f t="shared" si="14"/>
        <v>#VALUE!</v>
      </c>
      <c r="N47" s="49" t="e">
        <f t="shared" si="1"/>
        <v>#VALUE!</v>
      </c>
      <c r="O47" s="49" t="e">
        <f>SUMIFS([1]记账凭证簿!$L$1:$L$65536,[1]记账凭证簿!$J$1:$J$65536,$C47,[1]记账凭证簿!$E$1:$E$65536,LEFTB(O$3,2))</f>
        <v>#VALUE!</v>
      </c>
      <c r="P47" s="49" t="e">
        <f>SUMIFS([1]记账凭证簿!$M$1:$M$65536,[1]记账凭证簿!$J$1:$J$65536,$C47,[1]记账凭证簿!$E$1:$E$65536,LEFTB(P$3,2))</f>
        <v>#VALUE!</v>
      </c>
      <c r="Q47" s="49" t="e">
        <f t="shared" si="15"/>
        <v>#VALUE!</v>
      </c>
      <c r="R47" s="49" t="e">
        <f t="shared" si="2"/>
        <v>#VALUE!</v>
      </c>
      <c r="S47" s="49" t="e">
        <f>SUMIFS([1]记账凭证簿!$L$1:$L$65536,[1]记账凭证簿!$J$1:$J$65536,$C47,[1]记账凭证簿!$E$1:$E$65536,LEFTB(S$3,2))</f>
        <v>#VALUE!</v>
      </c>
      <c r="T47" s="49" t="e">
        <f>SUMIFS([1]记账凭证簿!$M$1:$M$65536,[1]记账凭证簿!$J$1:$J$65536,$C47,[1]记账凭证簿!$E$1:$E$65536,LEFTB(T$3,2))</f>
        <v>#VALUE!</v>
      </c>
      <c r="U47" s="49" t="e">
        <f t="shared" si="16"/>
        <v>#VALUE!</v>
      </c>
      <c r="V47" s="49" t="e">
        <f t="shared" si="3"/>
        <v>#VALUE!</v>
      </c>
      <c r="W47" s="49" t="e">
        <f>SUMIFS([1]记账凭证簿!$L$1:$L$65536,[1]记账凭证簿!$J$1:$J$65536,$C47,[1]记账凭证簿!$E$1:$E$65536,LEFTB(W$3,2))</f>
        <v>#VALUE!</v>
      </c>
      <c r="X47" s="49" t="e">
        <f>SUMIFS([1]记账凭证簿!$M$1:$M$65536,[1]记账凭证簿!$J$1:$J$65536,$C47,[1]记账凭证簿!$E$1:$E$65536,LEFTB(X$3,2))</f>
        <v>#VALUE!</v>
      </c>
      <c r="Y47" s="49" t="e">
        <f t="shared" si="17"/>
        <v>#VALUE!</v>
      </c>
      <c r="Z47" s="49" t="e">
        <f t="shared" si="4"/>
        <v>#VALUE!</v>
      </c>
      <c r="AA47" s="49" t="e">
        <f>SUMIFS([1]记账凭证簿!$L$1:$L$65536,[1]记账凭证簿!$J$1:$J$65536,$C47,[1]记账凭证簿!$E$1:$E$65536,LEFTB(AA$3,2))</f>
        <v>#VALUE!</v>
      </c>
      <c r="AB47" s="49" t="e">
        <f>SUMIFS([1]记账凭证簿!$M$1:$M$65536,[1]记账凭证簿!$J$1:$J$65536,$C47,[1]记账凭证簿!$E$1:$E$65536,LEFTB(AB$3,2))</f>
        <v>#VALUE!</v>
      </c>
      <c r="AC47" s="49" t="e">
        <f t="shared" si="18"/>
        <v>#VALUE!</v>
      </c>
      <c r="AD47" s="49" t="e">
        <f t="shared" si="5"/>
        <v>#VALUE!</v>
      </c>
      <c r="AE47" s="49" t="e">
        <f>SUMIFS([1]记账凭证簿!$L$1:$L$65536,[1]记账凭证簿!$J$1:$J$65536,$C47,[1]记账凭证簿!$E$1:$E$65536,LEFTB(AE$3,2))</f>
        <v>#VALUE!</v>
      </c>
      <c r="AF47" s="49" t="e">
        <f>SUMIFS([1]记账凭证簿!$M$1:$M$65536,[1]记账凭证簿!$J$1:$J$65536,$C47,[1]记账凭证簿!$E$1:$E$65536,LEFTB(AF$3,2))</f>
        <v>#VALUE!</v>
      </c>
      <c r="AG47" s="49" t="e">
        <f t="shared" si="19"/>
        <v>#VALUE!</v>
      </c>
      <c r="AH47" s="49" t="e">
        <f t="shared" si="6"/>
        <v>#VALUE!</v>
      </c>
      <c r="AI47" s="49" t="e">
        <f>SUMIFS([1]记账凭证簿!$L$1:$L$65536,[1]记账凭证簿!$J$1:$J$65536,$C47,[1]记账凭证簿!$E$1:$E$65536,LEFTB(AI$3,2))</f>
        <v>#VALUE!</v>
      </c>
      <c r="AJ47" s="49" t="e">
        <f>SUMIFS([1]记账凭证簿!$M$1:$M$65536,[1]记账凭证簿!$J$1:$J$65536,$C47,[1]记账凭证簿!$E$1:$E$65536,LEFTB(AJ$3,2))</f>
        <v>#VALUE!</v>
      </c>
      <c r="AK47" s="49" t="e">
        <f t="shared" si="20"/>
        <v>#VALUE!</v>
      </c>
      <c r="AL47" s="49" t="e">
        <f t="shared" si="7"/>
        <v>#VALUE!</v>
      </c>
      <c r="AM47" s="49" t="e">
        <f>SUMIFS([1]记账凭证簿!$L$1:$L$65536,[1]记账凭证簿!$J$1:$J$65536,$C47,[1]记账凭证簿!$E$1:$E$65536,LEFTB(AM$3,2))</f>
        <v>#VALUE!</v>
      </c>
      <c r="AN47" s="49" t="e">
        <f>SUMIFS([1]记账凭证簿!$M$1:$M$65536,[1]记账凭证簿!$J$1:$J$65536,$C47,[1]记账凭证簿!$E$1:$E$65536,LEFTB(AN$3,2))</f>
        <v>#VALUE!</v>
      </c>
      <c r="AO47" s="49" t="e">
        <f t="shared" si="21"/>
        <v>#VALUE!</v>
      </c>
      <c r="AP47" s="49" t="e">
        <f t="shared" si="8"/>
        <v>#VALUE!</v>
      </c>
      <c r="AQ47" s="49" t="e">
        <f>SUMIFS([1]记账凭证簿!$L$1:$L$65536,[1]记账凭证簿!$J$1:$J$65536,$C47,[1]记账凭证簿!$E$1:$E$65536,LEFTB(AQ$3,2))</f>
        <v>#VALUE!</v>
      </c>
      <c r="AR47" s="49" t="e">
        <f>SUMIFS([1]记账凭证簿!$M$1:$M$65536,[1]记账凭证簿!$J$1:$J$65536,$C47,[1]记账凭证簿!$E$1:$E$65536,LEFTB(AR$3,2))</f>
        <v>#VALUE!</v>
      </c>
      <c r="AS47" s="49" t="e">
        <f t="shared" si="22"/>
        <v>#VALUE!</v>
      </c>
      <c r="AT47" s="49" t="e">
        <f t="shared" si="9"/>
        <v>#VALUE!</v>
      </c>
      <c r="AU47" s="49" t="e">
        <f>SUMIFS([1]记账凭证簿!$L$1:$L$65536,[1]记账凭证簿!$J$1:$J$65536,$C47,[1]记账凭证簿!$E$1:$E$65536,LEFTB(AU$3,2))</f>
        <v>#VALUE!</v>
      </c>
      <c r="AV47" s="49" t="e">
        <f>SUMIFS([1]记账凭证簿!$M$1:$M$65536,[1]记账凭证簿!$J$1:$J$65536,$C47,[1]记账凭证簿!$E$1:$E$65536,LEFTB(AV$3,2))</f>
        <v>#VALUE!</v>
      </c>
      <c r="AW47" s="49" t="e">
        <f t="shared" si="23"/>
        <v>#VALUE!</v>
      </c>
      <c r="AX47" s="49" t="e">
        <f t="shared" si="10"/>
        <v>#VALUE!</v>
      </c>
      <c r="AY47" s="49" t="e">
        <f>SUMIFS([1]记账凭证簿!$L$1:$L$65536,[1]记账凭证簿!$J$1:$J$65536,$C47,[1]记账凭证簿!$E$1:$E$65536,LEFTB(AY$3,2))</f>
        <v>#VALUE!</v>
      </c>
      <c r="AZ47" s="49" t="e">
        <f>SUMIFS([1]记账凭证簿!$M$1:$M$65536,[1]记账凭证簿!$J$1:$J$65536,$C47,[1]记账凭证簿!$E$1:$E$65536,LEFTB(AZ$3,2))</f>
        <v>#VALUE!</v>
      </c>
      <c r="BA47" s="49" t="e">
        <f t="shared" si="24"/>
        <v>#VALUE!</v>
      </c>
      <c r="BB47" s="49" t="e">
        <f t="shared" si="11"/>
        <v>#VALUE!</v>
      </c>
    </row>
    <row r="48" spans="2:54" ht="17.25" x14ac:dyDescent="0.2">
      <c r="B48" s="47">
        <v>4002</v>
      </c>
      <c r="C48" s="48" t="s">
        <v>214</v>
      </c>
      <c r="D48" s="48"/>
      <c r="E48" s="49"/>
      <c r="F48" s="49">
        <v>120000</v>
      </c>
      <c r="G48" s="49" t="e">
        <f>SUMIFS([1]记账凭证簿!$L$1:$L$65536,[1]记账凭证簿!$J$1:$J$65536,$C48,[1]记账凭证簿!$E$1:$E$65536,LEFTB(G$3,2))</f>
        <v>#VALUE!</v>
      </c>
      <c r="H48" s="49" t="e">
        <f>SUMIFS([1]记账凭证簿!$M$1:$M$65536,[1]记账凭证簿!$J$1:$J$65536,$C48,[1]记账凭证簿!$E$1:$E$65536,LEFTB(H$3,2))</f>
        <v>#VALUE!</v>
      </c>
      <c r="I48" s="49" t="e">
        <f t="shared" si="12"/>
        <v>#VALUE!</v>
      </c>
      <c r="J48" s="49" t="e">
        <f t="shared" si="13"/>
        <v>#VALUE!</v>
      </c>
      <c r="K48" s="49" t="e">
        <f>SUMIFS([1]记账凭证簿!$L$1:$L$65536,[1]记账凭证簿!$J$1:$J$65536,$C48,[1]记账凭证簿!$E$1:$E$65536,LEFTB(K$3,2))</f>
        <v>#VALUE!</v>
      </c>
      <c r="L48" s="49" t="e">
        <f>SUMIFS([1]记账凭证簿!$M$1:$M$65536,[1]记账凭证簿!$J$1:$J$65536,$C48,[1]记账凭证簿!$E$1:$E$65536,LEFTB(L$3,2))</f>
        <v>#VALUE!</v>
      </c>
      <c r="M48" s="49" t="e">
        <f t="shared" si="14"/>
        <v>#VALUE!</v>
      </c>
      <c r="N48" s="49" t="e">
        <f t="shared" si="1"/>
        <v>#VALUE!</v>
      </c>
      <c r="O48" s="49" t="e">
        <f>SUMIFS([1]记账凭证簿!$L$1:$L$65536,[1]记账凭证簿!$J$1:$J$65536,$C48,[1]记账凭证簿!$E$1:$E$65536,LEFTB(O$3,2))</f>
        <v>#VALUE!</v>
      </c>
      <c r="P48" s="49" t="e">
        <f>SUMIFS([1]记账凭证簿!$M$1:$M$65536,[1]记账凭证簿!$J$1:$J$65536,$C48,[1]记账凭证簿!$E$1:$E$65536,LEFTB(P$3,2))</f>
        <v>#VALUE!</v>
      </c>
      <c r="Q48" s="49" t="e">
        <f t="shared" si="15"/>
        <v>#VALUE!</v>
      </c>
      <c r="R48" s="49" t="e">
        <f t="shared" si="2"/>
        <v>#VALUE!</v>
      </c>
      <c r="S48" s="49" t="e">
        <f>SUMIFS([1]记账凭证簿!$L$1:$L$65536,[1]记账凭证簿!$J$1:$J$65536,$C48,[1]记账凭证簿!$E$1:$E$65536,LEFTB(S$3,2))</f>
        <v>#VALUE!</v>
      </c>
      <c r="T48" s="49" t="e">
        <f>SUMIFS([1]记账凭证簿!$M$1:$M$65536,[1]记账凭证簿!$J$1:$J$65536,$C48,[1]记账凭证簿!$E$1:$E$65536,LEFTB(T$3,2))</f>
        <v>#VALUE!</v>
      </c>
      <c r="U48" s="49" t="e">
        <f t="shared" si="16"/>
        <v>#VALUE!</v>
      </c>
      <c r="V48" s="49" t="e">
        <f t="shared" si="3"/>
        <v>#VALUE!</v>
      </c>
      <c r="W48" s="49" t="e">
        <f>SUMIFS([1]记账凭证簿!$L$1:$L$65536,[1]记账凭证簿!$J$1:$J$65536,$C48,[1]记账凭证簿!$E$1:$E$65536,LEFTB(W$3,2))</f>
        <v>#VALUE!</v>
      </c>
      <c r="X48" s="49" t="e">
        <f>SUMIFS([1]记账凭证簿!$M$1:$M$65536,[1]记账凭证簿!$J$1:$J$65536,$C48,[1]记账凭证簿!$E$1:$E$65536,LEFTB(X$3,2))</f>
        <v>#VALUE!</v>
      </c>
      <c r="Y48" s="49" t="e">
        <f t="shared" si="17"/>
        <v>#VALUE!</v>
      </c>
      <c r="Z48" s="49" t="e">
        <f t="shared" si="4"/>
        <v>#VALUE!</v>
      </c>
      <c r="AA48" s="49" t="e">
        <f>SUMIFS([1]记账凭证簿!$L$1:$L$65536,[1]记账凭证簿!$J$1:$J$65536,$C48,[1]记账凭证簿!$E$1:$E$65536,LEFTB(AA$3,2))</f>
        <v>#VALUE!</v>
      </c>
      <c r="AB48" s="49" t="e">
        <f>SUMIFS([1]记账凭证簿!$M$1:$M$65536,[1]记账凭证簿!$J$1:$J$65536,$C48,[1]记账凭证簿!$E$1:$E$65536,LEFTB(AB$3,2))</f>
        <v>#VALUE!</v>
      </c>
      <c r="AC48" s="49" t="e">
        <f t="shared" si="18"/>
        <v>#VALUE!</v>
      </c>
      <c r="AD48" s="49" t="e">
        <f t="shared" si="5"/>
        <v>#VALUE!</v>
      </c>
      <c r="AE48" s="49" t="e">
        <f>SUMIFS([1]记账凭证簿!$L$1:$L$65536,[1]记账凭证簿!$J$1:$J$65536,$C48,[1]记账凭证簿!$E$1:$E$65536,LEFTB(AE$3,2))</f>
        <v>#VALUE!</v>
      </c>
      <c r="AF48" s="49" t="e">
        <f>SUMIFS([1]记账凭证簿!$M$1:$M$65536,[1]记账凭证簿!$J$1:$J$65536,$C48,[1]记账凭证簿!$E$1:$E$65536,LEFTB(AF$3,2))</f>
        <v>#VALUE!</v>
      </c>
      <c r="AG48" s="49" t="e">
        <f t="shared" si="19"/>
        <v>#VALUE!</v>
      </c>
      <c r="AH48" s="49" t="e">
        <f t="shared" si="6"/>
        <v>#VALUE!</v>
      </c>
      <c r="AI48" s="49" t="e">
        <f>SUMIFS([1]记账凭证簿!$L$1:$L$65536,[1]记账凭证簿!$J$1:$J$65536,$C48,[1]记账凭证簿!$E$1:$E$65536,LEFTB(AI$3,2))</f>
        <v>#VALUE!</v>
      </c>
      <c r="AJ48" s="49" t="e">
        <f>SUMIFS([1]记账凭证簿!$M$1:$M$65536,[1]记账凭证簿!$J$1:$J$65536,$C48,[1]记账凭证簿!$E$1:$E$65536,LEFTB(AJ$3,2))</f>
        <v>#VALUE!</v>
      </c>
      <c r="AK48" s="49" t="e">
        <f t="shared" si="20"/>
        <v>#VALUE!</v>
      </c>
      <c r="AL48" s="49" t="e">
        <f t="shared" si="7"/>
        <v>#VALUE!</v>
      </c>
      <c r="AM48" s="49" t="e">
        <f>SUMIFS([1]记账凭证簿!$L$1:$L$65536,[1]记账凭证簿!$J$1:$J$65536,$C48,[1]记账凭证簿!$E$1:$E$65536,LEFTB(AM$3,2))</f>
        <v>#VALUE!</v>
      </c>
      <c r="AN48" s="49" t="e">
        <f>SUMIFS([1]记账凭证簿!$M$1:$M$65536,[1]记账凭证簿!$J$1:$J$65536,$C48,[1]记账凭证簿!$E$1:$E$65536,LEFTB(AN$3,2))</f>
        <v>#VALUE!</v>
      </c>
      <c r="AO48" s="49" t="e">
        <f t="shared" si="21"/>
        <v>#VALUE!</v>
      </c>
      <c r="AP48" s="49" t="e">
        <f t="shared" si="8"/>
        <v>#VALUE!</v>
      </c>
      <c r="AQ48" s="49" t="e">
        <f>SUMIFS([1]记账凭证簿!$L$1:$L$65536,[1]记账凭证簿!$J$1:$J$65536,$C48,[1]记账凭证簿!$E$1:$E$65536,LEFTB(AQ$3,2))</f>
        <v>#VALUE!</v>
      </c>
      <c r="AR48" s="49" t="e">
        <f>SUMIFS([1]记账凭证簿!$M$1:$M$65536,[1]记账凭证簿!$J$1:$J$65536,$C48,[1]记账凭证簿!$E$1:$E$65536,LEFTB(AR$3,2))</f>
        <v>#VALUE!</v>
      </c>
      <c r="AS48" s="49" t="e">
        <f t="shared" si="22"/>
        <v>#VALUE!</v>
      </c>
      <c r="AT48" s="49" t="e">
        <f t="shared" si="9"/>
        <v>#VALUE!</v>
      </c>
      <c r="AU48" s="49" t="e">
        <f>SUMIFS([1]记账凭证簿!$L$1:$L$65536,[1]记账凭证簿!$J$1:$J$65536,$C48,[1]记账凭证簿!$E$1:$E$65536,LEFTB(AU$3,2))</f>
        <v>#VALUE!</v>
      </c>
      <c r="AV48" s="49" t="e">
        <f>SUMIFS([1]记账凭证簿!$M$1:$M$65536,[1]记账凭证簿!$J$1:$J$65536,$C48,[1]记账凭证簿!$E$1:$E$65536,LEFTB(AV$3,2))</f>
        <v>#VALUE!</v>
      </c>
      <c r="AW48" s="49" t="e">
        <f t="shared" si="23"/>
        <v>#VALUE!</v>
      </c>
      <c r="AX48" s="49" t="e">
        <f t="shared" si="10"/>
        <v>#VALUE!</v>
      </c>
      <c r="AY48" s="49" t="e">
        <f>SUMIFS([1]记账凭证簿!$L$1:$L$65536,[1]记账凭证簿!$J$1:$J$65536,$C48,[1]记账凭证簿!$E$1:$E$65536,LEFTB(AY$3,2))</f>
        <v>#VALUE!</v>
      </c>
      <c r="AZ48" s="49" t="e">
        <f>SUMIFS([1]记账凭证簿!$M$1:$M$65536,[1]记账凭证簿!$J$1:$J$65536,$C48,[1]记账凭证簿!$E$1:$E$65536,LEFTB(AZ$3,2))</f>
        <v>#VALUE!</v>
      </c>
      <c r="BA48" s="49" t="e">
        <f t="shared" si="24"/>
        <v>#VALUE!</v>
      </c>
      <c r="BB48" s="49" t="e">
        <f t="shared" si="11"/>
        <v>#VALUE!</v>
      </c>
    </row>
    <row r="49" spans="2:54" ht="17.25" x14ac:dyDescent="0.2">
      <c r="B49" s="47">
        <v>4101</v>
      </c>
      <c r="C49" s="48" t="s">
        <v>215</v>
      </c>
      <c r="D49" s="48"/>
      <c r="E49" s="49"/>
      <c r="F49" s="49">
        <v>579655.63</v>
      </c>
      <c r="G49" s="49" t="e">
        <f>SUMIFS([1]记账凭证簿!$L$1:$L$65536,[1]记账凭证簿!$J$1:$J$65536,$C49,[1]记账凭证簿!$E$1:$E$65536,LEFTB(G$3,2))</f>
        <v>#VALUE!</v>
      </c>
      <c r="H49" s="49" t="e">
        <f>SUMIFS([1]记账凭证簿!$M$1:$M$65536,[1]记账凭证簿!$J$1:$J$65536,$C49,[1]记账凭证簿!$E$1:$E$65536,LEFTB(H$3,2))</f>
        <v>#VALUE!</v>
      </c>
      <c r="I49" s="49" t="e">
        <f t="shared" si="12"/>
        <v>#VALUE!</v>
      </c>
      <c r="J49" s="49" t="e">
        <f t="shared" si="13"/>
        <v>#VALUE!</v>
      </c>
      <c r="K49" s="49" t="e">
        <f>SUMIFS([1]记账凭证簿!$L$1:$L$65536,[1]记账凭证簿!$J$1:$J$65536,$C49,[1]记账凭证簿!$E$1:$E$65536,LEFTB(K$3,2))</f>
        <v>#VALUE!</v>
      </c>
      <c r="L49" s="49" t="e">
        <f>SUMIFS([1]记账凭证簿!$M$1:$M$65536,[1]记账凭证簿!$J$1:$J$65536,$C49,[1]记账凭证簿!$E$1:$E$65536,LEFTB(L$3,2))</f>
        <v>#VALUE!</v>
      </c>
      <c r="M49" s="49" t="e">
        <f t="shared" si="14"/>
        <v>#VALUE!</v>
      </c>
      <c r="N49" s="49" t="e">
        <f t="shared" si="1"/>
        <v>#VALUE!</v>
      </c>
      <c r="O49" s="49" t="e">
        <f>SUMIFS([1]记账凭证簿!$L$1:$L$65536,[1]记账凭证簿!$J$1:$J$65536,$C49,[1]记账凭证簿!$E$1:$E$65536,LEFTB(O$3,2))</f>
        <v>#VALUE!</v>
      </c>
      <c r="P49" s="49" t="e">
        <f>SUMIFS([1]记账凭证簿!$M$1:$M$65536,[1]记账凭证簿!$J$1:$J$65536,$C49,[1]记账凭证簿!$E$1:$E$65536,LEFTB(P$3,2))</f>
        <v>#VALUE!</v>
      </c>
      <c r="Q49" s="49" t="e">
        <f t="shared" si="15"/>
        <v>#VALUE!</v>
      </c>
      <c r="R49" s="49" t="e">
        <f t="shared" si="2"/>
        <v>#VALUE!</v>
      </c>
      <c r="S49" s="49" t="e">
        <f>SUMIFS([1]记账凭证簿!$L$1:$L$65536,[1]记账凭证簿!$J$1:$J$65536,$C49,[1]记账凭证簿!$E$1:$E$65536,LEFTB(S$3,2))</f>
        <v>#VALUE!</v>
      </c>
      <c r="T49" s="49" t="e">
        <f>SUMIFS([1]记账凭证簿!$M$1:$M$65536,[1]记账凭证簿!$J$1:$J$65536,$C49,[1]记账凭证簿!$E$1:$E$65536,LEFTB(T$3,2))</f>
        <v>#VALUE!</v>
      </c>
      <c r="U49" s="49" t="e">
        <f t="shared" si="16"/>
        <v>#VALUE!</v>
      </c>
      <c r="V49" s="49" t="e">
        <f t="shared" si="3"/>
        <v>#VALUE!</v>
      </c>
      <c r="W49" s="49" t="e">
        <f>SUMIFS([1]记账凭证簿!$L$1:$L$65536,[1]记账凭证簿!$J$1:$J$65536,$C49,[1]记账凭证簿!$E$1:$E$65536,LEFTB(W$3,2))</f>
        <v>#VALUE!</v>
      </c>
      <c r="X49" s="49" t="e">
        <f>SUMIFS([1]记账凭证簿!$M$1:$M$65536,[1]记账凭证簿!$J$1:$J$65536,$C49,[1]记账凭证簿!$E$1:$E$65536,LEFTB(X$3,2))</f>
        <v>#VALUE!</v>
      </c>
      <c r="Y49" s="49" t="e">
        <f t="shared" si="17"/>
        <v>#VALUE!</v>
      </c>
      <c r="Z49" s="49" t="e">
        <f t="shared" si="4"/>
        <v>#VALUE!</v>
      </c>
      <c r="AA49" s="49" t="e">
        <f>SUMIFS([1]记账凭证簿!$L$1:$L$65536,[1]记账凭证簿!$J$1:$J$65536,$C49,[1]记账凭证簿!$E$1:$E$65536,LEFTB(AA$3,2))</f>
        <v>#VALUE!</v>
      </c>
      <c r="AB49" s="49" t="e">
        <f>SUMIFS([1]记账凭证簿!$M$1:$M$65536,[1]记账凭证簿!$J$1:$J$65536,$C49,[1]记账凭证簿!$E$1:$E$65536,LEFTB(AB$3,2))</f>
        <v>#VALUE!</v>
      </c>
      <c r="AC49" s="49" t="e">
        <f t="shared" si="18"/>
        <v>#VALUE!</v>
      </c>
      <c r="AD49" s="49" t="e">
        <f t="shared" si="5"/>
        <v>#VALUE!</v>
      </c>
      <c r="AE49" s="49" t="e">
        <f>SUMIFS([1]记账凭证簿!$L$1:$L$65536,[1]记账凭证簿!$J$1:$J$65536,$C49,[1]记账凭证簿!$E$1:$E$65536,LEFTB(AE$3,2))</f>
        <v>#VALUE!</v>
      </c>
      <c r="AF49" s="49" t="e">
        <f>SUMIFS([1]记账凭证簿!$M$1:$M$65536,[1]记账凭证簿!$J$1:$J$65536,$C49,[1]记账凭证簿!$E$1:$E$65536,LEFTB(AF$3,2))</f>
        <v>#VALUE!</v>
      </c>
      <c r="AG49" s="49" t="e">
        <f t="shared" si="19"/>
        <v>#VALUE!</v>
      </c>
      <c r="AH49" s="49" t="e">
        <f t="shared" si="6"/>
        <v>#VALUE!</v>
      </c>
      <c r="AI49" s="49" t="e">
        <f>SUMIFS([1]记账凭证簿!$L$1:$L$65536,[1]记账凭证簿!$J$1:$J$65536,$C49,[1]记账凭证簿!$E$1:$E$65536,LEFTB(AI$3,2))</f>
        <v>#VALUE!</v>
      </c>
      <c r="AJ49" s="49" t="e">
        <f>SUMIFS([1]记账凭证簿!$M$1:$M$65536,[1]记账凭证簿!$J$1:$J$65536,$C49,[1]记账凭证簿!$E$1:$E$65536,LEFTB(AJ$3,2))</f>
        <v>#VALUE!</v>
      </c>
      <c r="AK49" s="49" t="e">
        <f t="shared" si="20"/>
        <v>#VALUE!</v>
      </c>
      <c r="AL49" s="49" t="e">
        <f t="shared" si="7"/>
        <v>#VALUE!</v>
      </c>
      <c r="AM49" s="49" t="e">
        <f>SUMIFS([1]记账凭证簿!$L$1:$L$65536,[1]记账凭证簿!$J$1:$J$65536,$C49,[1]记账凭证簿!$E$1:$E$65536,LEFTB(AM$3,2))</f>
        <v>#VALUE!</v>
      </c>
      <c r="AN49" s="49" t="e">
        <f>SUMIFS([1]记账凭证簿!$M$1:$M$65536,[1]记账凭证簿!$J$1:$J$65536,$C49,[1]记账凭证簿!$E$1:$E$65536,LEFTB(AN$3,2))</f>
        <v>#VALUE!</v>
      </c>
      <c r="AO49" s="49" t="e">
        <f t="shared" si="21"/>
        <v>#VALUE!</v>
      </c>
      <c r="AP49" s="49" t="e">
        <f t="shared" si="8"/>
        <v>#VALUE!</v>
      </c>
      <c r="AQ49" s="49" t="e">
        <f>SUMIFS([1]记账凭证簿!$L$1:$L$65536,[1]记账凭证簿!$J$1:$J$65536,$C49,[1]记账凭证簿!$E$1:$E$65536,LEFTB(AQ$3,2))</f>
        <v>#VALUE!</v>
      </c>
      <c r="AR49" s="49" t="e">
        <f>SUMIFS([1]记账凭证簿!$M$1:$M$65536,[1]记账凭证簿!$J$1:$J$65536,$C49,[1]记账凭证簿!$E$1:$E$65536,LEFTB(AR$3,2))</f>
        <v>#VALUE!</v>
      </c>
      <c r="AS49" s="49" t="e">
        <f t="shared" si="22"/>
        <v>#VALUE!</v>
      </c>
      <c r="AT49" s="49" t="e">
        <f t="shared" si="9"/>
        <v>#VALUE!</v>
      </c>
      <c r="AU49" s="49" t="e">
        <f>SUMIFS([1]记账凭证簿!$L$1:$L$65536,[1]记账凭证簿!$J$1:$J$65536,$C49,[1]记账凭证簿!$E$1:$E$65536,LEFTB(AU$3,2))</f>
        <v>#VALUE!</v>
      </c>
      <c r="AV49" s="49" t="e">
        <f>SUMIFS([1]记账凭证簿!$M$1:$M$65536,[1]记账凭证簿!$J$1:$J$65536,$C49,[1]记账凭证簿!$E$1:$E$65536,LEFTB(AV$3,2))</f>
        <v>#VALUE!</v>
      </c>
      <c r="AW49" s="49" t="e">
        <f t="shared" si="23"/>
        <v>#VALUE!</v>
      </c>
      <c r="AX49" s="49" t="e">
        <f t="shared" si="10"/>
        <v>#VALUE!</v>
      </c>
      <c r="AY49" s="49" t="e">
        <f>SUMIFS([1]记账凭证簿!$L$1:$L$65536,[1]记账凭证簿!$J$1:$J$65536,$C49,[1]记账凭证簿!$E$1:$E$65536,LEFTB(AY$3,2))</f>
        <v>#VALUE!</v>
      </c>
      <c r="AZ49" s="49" t="e">
        <f>SUMIFS([1]记账凭证簿!$M$1:$M$65536,[1]记账凭证簿!$J$1:$J$65536,$C49,[1]记账凭证簿!$E$1:$E$65536,LEFTB(AZ$3,2))</f>
        <v>#VALUE!</v>
      </c>
      <c r="BA49" s="49" t="e">
        <f t="shared" si="24"/>
        <v>#VALUE!</v>
      </c>
      <c r="BB49" s="49" t="e">
        <f t="shared" si="11"/>
        <v>#VALUE!</v>
      </c>
    </row>
    <row r="50" spans="2:54" ht="17.25" x14ac:dyDescent="0.2">
      <c r="B50" s="47">
        <v>4103</v>
      </c>
      <c r="C50" s="48" t="s">
        <v>216</v>
      </c>
      <c r="D50" s="48"/>
      <c r="E50" s="49"/>
      <c r="F50" s="49">
        <v>0</v>
      </c>
      <c r="G50" s="49" t="e">
        <f>SUMIFS([1]记账凭证簿!$L$1:$L$65536,[1]记账凭证簿!$J$1:$J$65536,$C50,[1]记账凭证簿!$E$1:$E$65536,LEFTB(G$3,2))</f>
        <v>#VALUE!</v>
      </c>
      <c r="H50" s="49" t="e">
        <f>SUMIFS([1]记账凭证簿!$M$1:$M$65536,[1]记账凭证簿!$J$1:$J$65536,$C50,[1]记账凭证簿!$E$1:$E$65536,LEFTB(H$3,2))</f>
        <v>#VALUE!</v>
      </c>
      <c r="I50" s="49" t="e">
        <f t="shared" si="12"/>
        <v>#VALUE!</v>
      </c>
      <c r="J50" s="49" t="e">
        <f t="shared" si="13"/>
        <v>#VALUE!</v>
      </c>
      <c r="K50" s="49" t="e">
        <f>SUMIFS([1]记账凭证簿!$L$1:$L$65536,[1]记账凭证簿!$J$1:$J$65536,$C50,[1]记账凭证簿!$E$1:$E$65536,LEFTB(K$3,2))</f>
        <v>#VALUE!</v>
      </c>
      <c r="L50" s="49" t="e">
        <f>SUMIFS([1]记账凭证簿!$M$1:$M$65536,[1]记账凭证簿!$J$1:$J$65536,$C50,[1]记账凭证簿!$E$1:$E$65536,LEFTB(L$3,2))</f>
        <v>#VALUE!</v>
      </c>
      <c r="M50" s="49" t="e">
        <f t="shared" si="14"/>
        <v>#VALUE!</v>
      </c>
      <c r="N50" s="49" t="e">
        <f t="shared" si="1"/>
        <v>#VALUE!</v>
      </c>
      <c r="O50" s="49" t="e">
        <f>SUMIFS([1]记账凭证簿!$L$1:$L$65536,[1]记账凭证簿!$J$1:$J$65536,$C50,[1]记账凭证簿!$E$1:$E$65536,LEFTB(O$3,2))</f>
        <v>#VALUE!</v>
      </c>
      <c r="P50" s="49" t="e">
        <f>SUMIFS([1]记账凭证簿!$M$1:$M$65536,[1]记账凭证簿!$J$1:$J$65536,$C50,[1]记账凭证簿!$E$1:$E$65536,LEFTB(P$3,2))</f>
        <v>#VALUE!</v>
      </c>
      <c r="Q50" s="49" t="e">
        <f t="shared" si="15"/>
        <v>#VALUE!</v>
      </c>
      <c r="R50" s="49" t="e">
        <f t="shared" si="2"/>
        <v>#VALUE!</v>
      </c>
      <c r="S50" s="49" t="e">
        <f>SUMIFS([1]记账凭证簿!$L$1:$L$65536,[1]记账凭证簿!$J$1:$J$65536,$C50,[1]记账凭证簿!$E$1:$E$65536,LEFTB(S$3,2))</f>
        <v>#VALUE!</v>
      </c>
      <c r="T50" s="49" t="e">
        <f>SUMIFS([1]记账凭证簿!$M$1:$M$65536,[1]记账凭证簿!$J$1:$J$65536,$C50,[1]记账凭证簿!$E$1:$E$65536,LEFTB(T$3,2))</f>
        <v>#VALUE!</v>
      </c>
      <c r="U50" s="49" t="e">
        <f t="shared" si="16"/>
        <v>#VALUE!</v>
      </c>
      <c r="V50" s="49" t="e">
        <f t="shared" si="3"/>
        <v>#VALUE!</v>
      </c>
      <c r="W50" s="49" t="e">
        <f>SUMIFS([1]记账凭证簿!$L$1:$L$65536,[1]记账凭证簿!$J$1:$J$65536,$C50,[1]记账凭证簿!$E$1:$E$65536,LEFTB(W$3,2))</f>
        <v>#VALUE!</v>
      </c>
      <c r="X50" s="49" t="e">
        <f>SUMIFS([1]记账凭证簿!$M$1:$M$65536,[1]记账凭证簿!$J$1:$J$65536,$C50,[1]记账凭证簿!$E$1:$E$65536,LEFTB(X$3,2))</f>
        <v>#VALUE!</v>
      </c>
      <c r="Y50" s="49" t="e">
        <f t="shared" si="17"/>
        <v>#VALUE!</v>
      </c>
      <c r="Z50" s="49" t="e">
        <f t="shared" si="4"/>
        <v>#VALUE!</v>
      </c>
      <c r="AA50" s="49" t="e">
        <f>SUMIFS([1]记账凭证簿!$L$1:$L$65536,[1]记账凭证簿!$J$1:$J$65536,$C50,[1]记账凭证簿!$E$1:$E$65536,LEFTB(AA$3,2))</f>
        <v>#VALUE!</v>
      </c>
      <c r="AB50" s="49" t="e">
        <f>SUMIFS([1]记账凭证簿!$M$1:$M$65536,[1]记账凭证簿!$J$1:$J$65536,$C50,[1]记账凭证簿!$E$1:$E$65536,LEFTB(AB$3,2))</f>
        <v>#VALUE!</v>
      </c>
      <c r="AC50" s="49" t="e">
        <f t="shared" si="18"/>
        <v>#VALUE!</v>
      </c>
      <c r="AD50" s="49" t="e">
        <f t="shared" si="5"/>
        <v>#VALUE!</v>
      </c>
      <c r="AE50" s="49" t="e">
        <f>SUMIFS([1]记账凭证簿!$L$1:$L$65536,[1]记账凭证簿!$J$1:$J$65536,$C50,[1]记账凭证簿!$E$1:$E$65536,LEFTB(AE$3,2))</f>
        <v>#VALUE!</v>
      </c>
      <c r="AF50" s="49" t="e">
        <f>SUMIFS([1]记账凭证簿!$M$1:$M$65536,[1]记账凭证簿!$J$1:$J$65536,$C50,[1]记账凭证簿!$E$1:$E$65536,LEFTB(AF$3,2))</f>
        <v>#VALUE!</v>
      </c>
      <c r="AG50" s="49" t="e">
        <f t="shared" si="19"/>
        <v>#VALUE!</v>
      </c>
      <c r="AH50" s="49" t="e">
        <f t="shared" si="6"/>
        <v>#VALUE!</v>
      </c>
      <c r="AI50" s="49" t="e">
        <f>SUMIFS([1]记账凭证簿!$L$1:$L$65536,[1]记账凭证簿!$J$1:$J$65536,$C50,[1]记账凭证簿!$E$1:$E$65536,LEFTB(AI$3,2))</f>
        <v>#VALUE!</v>
      </c>
      <c r="AJ50" s="49" t="e">
        <f>SUMIFS([1]记账凭证簿!$M$1:$M$65536,[1]记账凭证簿!$J$1:$J$65536,$C50,[1]记账凭证簿!$E$1:$E$65536,LEFTB(AJ$3,2))</f>
        <v>#VALUE!</v>
      </c>
      <c r="AK50" s="49" t="e">
        <f t="shared" si="20"/>
        <v>#VALUE!</v>
      </c>
      <c r="AL50" s="49" t="e">
        <f t="shared" si="7"/>
        <v>#VALUE!</v>
      </c>
      <c r="AM50" s="49" t="e">
        <f>SUMIFS([1]记账凭证簿!$L$1:$L$65536,[1]记账凭证簿!$J$1:$J$65536,$C50,[1]记账凭证簿!$E$1:$E$65536,LEFTB(AM$3,2))</f>
        <v>#VALUE!</v>
      </c>
      <c r="AN50" s="49" t="e">
        <f>SUMIFS([1]记账凭证簿!$M$1:$M$65536,[1]记账凭证簿!$J$1:$J$65536,$C50,[1]记账凭证簿!$E$1:$E$65536,LEFTB(AN$3,2))</f>
        <v>#VALUE!</v>
      </c>
      <c r="AO50" s="49" t="e">
        <f t="shared" si="21"/>
        <v>#VALUE!</v>
      </c>
      <c r="AP50" s="49" t="e">
        <f t="shared" si="8"/>
        <v>#VALUE!</v>
      </c>
      <c r="AQ50" s="49" t="e">
        <f>SUMIFS([1]记账凭证簿!$L$1:$L$65536,[1]记账凭证簿!$J$1:$J$65536,$C50,[1]记账凭证簿!$E$1:$E$65536,LEFTB(AQ$3,2))</f>
        <v>#VALUE!</v>
      </c>
      <c r="AR50" s="49" t="e">
        <f>SUMIFS([1]记账凭证簿!$M$1:$M$65536,[1]记账凭证簿!$J$1:$J$65536,$C50,[1]记账凭证簿!$E$1:$E$65536,LEFTB(AR$3,2))</f>
        <v>#VALUE!</v>
      </c>
      <c r="AS50" s="49" t="e">
        <f t="shared" si="22"/>
        <v>#VALUE!</v>
      </c>
      <c r="AT50" s="49" t="e">
        <f t="shared" si="9"/>
        <v>#VALUE!</v>
      </c>
      <c r="AU50" s="49" t="e">
        <f>SUMIFS([1]记账凭证簿!$L$1:$L$65536,[1]记账凭证簿!$J$1:$J$65536,$C50,[1]记账凭证簿!$E$1:$E$65536,LEFTB(AU$3,2))</f>
        <v>#VALUE!</v>
      </c>
      <c r="AV50" s="49" t="e">
        <f>SUMIFS([1]记账凭证簿!$M$1:$M$65536,[1]记账凭证簿!$J$1:$J$65536,$C50,[1]记账凭证簿!$E$1:$E$65536,LEFTB(AV$3,2))</f>
        <v>#VALUE!</v>
      </c>
      <c r="AW50" s="49" t="e">
        <f t="shared" si="23"/>
        <v>#VALUE!</v>
      </c>
      <c r="AX50" s="49" t="e">
        <f t="shared" si="10"/>
        <v>#VALUE!</v>
      </c>
      <c r="AY50" s="49" t="e">
        <f>SUMIFS([1]记账凭证簿!$L$1:$L$65536,[1]记账凭证簿!$J$1:$J$65536,$C50,[1]记账凭证簿!$E$1:$E$65536,LEFTB(AY$3,2))</f>
        <v>#VALUE!</v>
      </c>
      <c r="AZ50" s="49" t="e">
        <f>SUMIFS([1]记账凭证簿!$M$1:$M$65536,[1]记账凭证簿!$J$1:$J$65536,$C50,[1]记账凭证簿!$E$1:$E$65536,LEFTB(AZ$3,2))</f>
        <v>#VALUE!</v>
      </c>
      <c r="BA50" s="49" t="e">
        <f t="shared" si="24"/>
        <v>#VALUE!</v>
      </c>
      <c r="BB50" s="49" t="e">
        <f t="shared" si="11"/>
        <v>#VALUE!</v>
      </c>
    </row>
    <row r="51" spans="2:54" ht="17.25" x14ac:dyDescent="0.2">
      <c r="B51" s="47">
        <v>4104</v>
      </c>
      <c r="C51" s="48" t="s">
        <v>217</v>
      </c>
      <c r="D51" s="48"/>
      <c r="E51" s="49"/>
      <c r="F51" s="49">
        <v>1008000.37</v>
      </c>
      <c r="G51" s="49" t="e">
        <f>SUMIFS([1]记账凭证簿!$L$1:$L$65536,[1]记账凭证簿!$J$1:$J$65536,$C51,[1]记账凭证簿!$E$1:$E$65536,LEFTB(G$3,2))</f>
        <v>#VALUE!</v>
      </c>
      <c r="H51" s="49" t="e">
        <f>SUMIFS([1]记账凭证簿!$M$1:$M$65536,[1]记账凭证簿!$J$1:$J$65536,$C51,[1]记账凭证簿!$E$1:$E$65536,LEFTB(H$3,2))</f>
        <v>#VALUE!</v>
      </c>
      <c r="I51" s="49" t="e">
        <f t="shared" si="12"/>
        <v>#VALUE!</v>
      </c>
      <c r="J51" s="49" t="e">
        <f t="shared" si="13"/>
        <v>#VALUE!</v>
      </c>
      <c r="K51" s="49" t="e">
        <f>SUMIFS([1]记账凭证簿!$L$1:$L$65536,[1]记账凭证簿!$J$1:$J$65536,$C51,[1]记账凭证簿!$E$1:$E$65536,LEFTB(K$3,2))</f>
        <v>#VALUE!</v>
      </c>
      <c r="L51" s="49" t="e">
        <f>SUMIFS([1]记账凭证簿!$M$1:$M$65536,[1]记账凭证簿!$J$1:$J$65536,$C51,[1]记账凭证簿!$E$1:$E$65536,LEFTB(L$3,2))</f>
        <v>#VALUE!</v>
      </c>
      <c r="M51" s="49" t="e">
        <f t="shared" si="14"/>
        <v>#VALUE!</v>
      </c>
      <c r="N51" s="49" t="e">
        <f t="shared" si="1"/>
        <v>#VALUE!</v>
      </c>
      <c r="O51" s="49" t="e">
        <f>SUMIFS([1]记账凭证簿!$L$1:$L$65536,[1]记账凭证簿!$J$1:$J$65536,$C51,[1]记账凭证簿!$E$1:$E$65536,LEFTB(O$3,2))</f>
        <v>#VALUE!</v>
      </c>
      <c r="P51" s="49" t="e">
        <f>SUMIFS([1]记账凭证簿!$M$1:$M$65536,[1]记账凭证簿!$J$1:$J$65536,$C51,[1]记账凭证簿!$E$1:$E$65536,LEFTB(P$3,2))</f>
        <v>#VALUE!</v>
      </c>
      <c r="Q51" s="49" t="e">
        <f t="shared" si="15"/>
        <v>#VALUE!</v>
      </c>
      <c r="R51" s="49" t="e">
        <f t="shared" si="2"/>
        <v>#VALUE!</v>
      </c>
      <c r="S51" s="49" t="e">
        <f>SUMIFS([1]记账凭证簿!$L$1:$L$65536,[1]记账凭证簿!$J$1:$J$65536,$C51,[1]记账凭证簿!$E$1:$E$65536,LEFTB(S$3,2))</f>
        <v>#VALUE!</v>
      </c>
      <c r="T51" s="49" t="e">
        <f>SUMIFS([1]记账凭证簿!$M$1:$M$65536,[1]记账凭证簿!$J$1:$J$65536,$C51,[1]记账凭证簿!$E$1:$E$65536,LEFTB(T$3,2))</f>
        <v>#VALUE!</v>
      </c>
      <c r="U51" s="49" t="e">
        <f t="shared" si="16"/>
        <v>#VALUE!</v>
      </c>
      <c r="V51" s="49" t="e">
        <f t="shared" si="3"/>
        <v>#VALUE!</v>
      </c>
      <c r="W51" s="49" t="e">
        <f>SUMIFS([1]记账凭证簿!$L$1:$L$65536,[1]记账凭证簿!$J$1:$J$65536,$C51,[1]记账凭证簿!$E$1:$E$65536,LEFTB(W$3,2))</f>
        <v>#VALUE!</v>
      </c>
      <c r="X51" s="49" t="e">
        <f>SUMIFS([1]记账凭证簿!$M$1:$M$65536,[1]记账凭证簿!$J$1:$J$65536,$C51,[1]记账凭证簿!$E$1:$E$65536,LEFTB(X$3,2))</f>
        <v>#VALUE!</v>
      </c>
      <c r="Y51" s="49" t="e">
        <f t="shared" si="17"/>
        <v>#VALUE!</v>
      </c>
      <c r="Z51" s="49" t="e">
        <f t="shared" si="4"/>
        <v>#VALUE!</v>
      </c>
      <c r="AA51" s="49" t="e">
        <f>SUMIFS([1]记账凭证簿!$L$1:$L$65536,[1]记账凭证簿!$J$1:$J$65536,$C51,[1]记账凭证簿!$E$1:$E$65536,LEFTB(AA$3,2))</f>
        <v>#VALUE!</v>
      </c>
      <c r="AB51" s="49" t="e">
        <f>SUMIFS([1]记账凭证簿!$M$1:$M$65536,[1]记账凭证簿!$J$1:$J$65536,$C51,[1]记账凭证簿!$E$1:$E$65536,LEFTB(AB$3,2))</f>
        <v>#VALUE!</v>
      </c>
      <c r="AC51" s="49" t="e">
        <f t="shared" si="18"/>
        <v>#VALUE!</v>
      </c>
      <c r="AD51" s="49" t="e">
        <f t="shared" si="5"/>
        <v>#VALUE!</v>
      </c>
      <c r="AE51" s="49" t="e">
        <f>SUMIFS([1]记账凭证簿!$L$1:$L$65536,[1]记账凭证簿!$J$1:$J$65536,$C51,[1]记账凭证簿!$E$1:$E$65536,LEFTB(AE$3,2))</f>
        <v>#VALUE!</v>
      </c>
      <c r="AF51" s="49" t="e">
        <f>SUMIFS([1]记账凭证簿!$M$1:$M$65536,[1]记账凭证簿!$J$1:$J$65536,$C51,[1]记账凭证簿!$E$1:$E$65536,LEFTB(AF$3,2))</f>
        <v>#VALUE!</v>
      </c>
      <c r="AG51" s="49" t="e">
        <f t="shared" si="19"/>
        <v>#VALUE!</v>
      </c>
      <c r="AH51" s="49" t="e">
        <f t="shared" si="6"/>
        <v>#VALUE!</v>
      </c>
      <c r="AI51" s="49" t="e">
        <f>SUMIFS([1]记账凭证簿!$L$1:$L$65536,[1]记账凭证簿!$J$1:$J$65536,$C51,[1]记账凭证簿!$E$1:$E$65536,LEFTB(AI$3,2))</f>
        <v>#VALUE!</v>
      </c>
      <c r="AJ51" s="49" t="e">
        <f>SUMIFS([1]记账凭证簿!$M$1:$M$65536,[1]记账凭证簿!$J$1:$J$65536,$C51,[1]记账凭证簿!$E$1:$E$65536,LEFTB(AJ$3,2))</f>
        <v>#VALUE!</v>
      </c>
      <c r="AK51" s="49" t="e">
        <f t="shared" si="20"/>
        <v>#VALUE!</v>
      </c>
      <c r="AL51" s="49" t="e">
        <f t="shared" si="7"/>
        <v>#VALUE!</v>
      </c>
      <c r="AM51" s="49" t="e">
        <f>SUMIFS([1]记账凭证簿!$L$1:$L$65536,[1]记账凭证簿!$J$1:$J$65536,$C51,[1]记账凭证簿!$E$1:$E$65536,LEFTB(AM$3,2))</f>
        <v>#VALUE!</v>
      </c>
      <c r="AN51" s="49" t="e">
        <f>SUMIFS([1]记账凭证簿!$M$1:$M$65536,[1]记账凭证簿!$J$1:$J$65536,$C51,[1]记账凭证簿!$E$1:$E$65536,LEFTB(AN$3,2))</f>
        <v>#VALUE!</v>
      </c>
      <c r="AO51" s="49" t="e">
        <f t="shared" si="21"/>
        <v>#VALUE!</v>
      </c>
      <c r="AP51" s="49" t="e">
        <f t="shared" si="8"/>
        <v>#VALUE!</v>
      </c>
      <c r="AQ51" s="49" t="e">
        <f>SUMIFS([1]记账凭证簿!$L$1:$L$65536,[1]记账凭证簿!$J$1:$J$65536,$C51,[1]记账凭证簿!$E$1:$E$65536,LEFTB(AQ$3,2))</f>
        <v>#VALUE!</v>
      </c>
      <c r="AR51" s="49" t="e">
        <f>SUMIFS([1]记账凭证簿!$M$1:$M$65536,[1]记账凭证簿!$J$1:$J$65536,$C51,[1]记账凭证簿!$E$1:$E$65536,LEFTB(AR$3,2))</f>
        <v>#VALUE!</v>
      </c>
      <c r="AS51" s="49" t="e">
        <f t="shared" si="22"/>
        <v>#VALUE!</v>
      </c>
      <c r="AT51" s="49" t="e">
        <f t="shared" si="9"/>
        <v>#VALUE!</v>
      </c>
      <c r="AU51" s="49" t="e">
        <f>SUMIFS([1]记账凭证簿!$L$1:$L$65536,[1]记账凭证簿!$J$1:$J$65536,$C51,[1]记账凭证簿!$E$1:$E$65536,LEFTB(AU$3,2))</f>
        <v>#VALUE!</v>
      </c>
      <c r="AV51" s="49" t="e">
        <f>SUMIFS([1]记账凭证簿!$M$1:$M$65536,[1]记账凭证簿!$J$1:$J$65536,$C51,[1]记账凭证簿!$E$1:$E$65536,LEFTB(AV$3,2))</f>
        <v>#VALUE!</v>
      </c>
      <c r="AW51" s="49" t="e">
        <f t="shared" si="23"/>
        <v>#VALUE!</v>
      </c>
      <c r="AX51" s="49" t="e">
        <f t="shared" si="10"/>
        <v>#VALUE!</v>
      </c>
      <c r="AY51" s="49" t="e">
        <f>SUMIFS([1]记账凭证簿!$L$1:$L$65536,[1]记账凭证簿!$J$1:$J$65536,$C51,[1]记账凭证簿!$E$1:$E$65536,LEFTB(AY$3,2))</f>
        <v>#VALUE!</v>
      </c>
      <c r="AZ51" s="49" t="e">
        <f>SUMIFS([1]记账凭证簿!$M$1:$M$65536,[1]记账凭证簿!$J$1:$J$65536,$C51,[1]记账凭证簿!$E$1:$E$65536,LEFTB(AZ$3,2))</f>
        <v>#VALUE!</v>
      </c>
      <c r="BA51" s="49" t="e">
        <f t="shared" si="24"/>
        <v>#VALUE!</v>
      </c>
      <c r="BB51" s="49" t="e">
        <f t="shared" si="11"/>
        <v>#VALUE!</v>
      </c>
    </row>
    <row r="52" spans="2:54" ht="17.25" x14ac:dyDescent="0.2">
      <c r="B52" s="47">
        <v>4105</v>
      </c>
      <c r="C52" s="48" t="s">
        <v>219</v>
      </c>
      <c r="D52" s="48"/>
      <c r="E52" s="49">
        <v>0</v>
      </c>
      <c r="F52" s="49">
        <v>0</v>
      </c>
      <c r="G52" s="49" t="e">
        <f>SUMIFS([1]记账凭证簿!$L$1:$L$65536,[1]记账凭证簿!$J$1:$J$65536,$C52,[1]记账凭证簿!$E$1:$E$65536,LEFTB(G$3,2))</f>
        <v>#VALUE!</v>
      </c>
      <c r="H52" s="49" t="e">
        <f>SUMIFS([1]记账凭证簿!$M$1:$M$65536,[1]记账凭证簿!$J$1:$J$65536,$C52,[1]记账凭证簿!$E$1:$E$65536,LEFTB(H$3,2))</f>
        <v>#VALUE!</v>
      </c>
      <c r="I52" s="49">
        <v>0</v>
      </c>
      <c r="J52" s="49">
        <v>0</v>
      </c>
      <c r="K52" s="49">
        <v>0</v>
      </c>
      <c r="L52" s="49">
        <v>0</v>
      </c>
      <c r="M52" s="49">
        <v>0</v>
      </c>
      <c r="N52" s="49">
        <v>0</v>
      </c>
      <c r="O52" s="49">
        <v>0</v>
      </c>
      <c r="P52" s="49">
        <v>0</v>
      </c>
      <c r="Q52" s="49">
        <v>0</v>
      </c>
      <c r="R52" s="49">
        <v>0</v>
      </c>
      <c r="S52" s="49">
        <v>0</v>
      </c>
      <c r="T52" s="49">
        <v>0</v>
      </c>
      <c r="U52" s="49">
        <v>0</v>
      </c>
      <c r="V52" s="49">
        <v>0</v>
      </c>
      <c r="W52" s="49">
        <v>0</v>
      </c>
      <c r="X52" s="49">
        <v>0</v>
      </c>
      <c r="Y52" s="49">
        <v>0</v>
      </c>
      <c r="Z52" s="49">
        <v>0</v>
      </c>
      <c r="AA52" s="49">
        <v>0</v>
      </c>
      <c r="AB52" s="49">
        <v>0</v>
      </c>
      <c r="AC52" s="49">
        <v>0</v>
      </c>
      <c r="AD52" s="49">
        <v>0</v>
      </c>
      <c r="AE52" s="49">
        <v>0</v>
      </c>
      <c r="AF52" s="49">
        <v>0</v>
      </c>
      <c r="AG52" s="49">
        <v>0</v>
      </c>
      <c r="AH52" s="49">
        <v>0</v>
      </c>
      <c r="AI52" s="49">
        <v>0</v>
      </c>
      <c r="AJ52" s="49">
        <v>0</v>
      </c>
      <c r="AK52" s="49">
        <v>0</v>
      </c>
      <c r="AL52" s="49">
        <v>0</v>
      </c>
      <c r="AM52" s="49">
        <v>0</v>
      </c>
      <c r="AN52" s="49">
        <v>0</v>
      </c>
      <c r="AO52" s="49">
        <v>0</v>
      </c>
      <c r="AP52" s="49">
        <v>0</v>
      </c>
      <c r="AQ52" s="49">
        <v>0</v>
      </c>
      <c r="AR52" s="49">
        <v>0</v>
      </c>
      <c r="AS52" s="49">
        <v>0</v>
      </c>
      <c r="AT52" s="49">
        <v>0</v>
      </c>
      <c r="AU52" s="49">
        <v>0</v>
      </c>
      <c r="AV52" s="49">
        <v>0</v>
      </c>
      <c r="AW52" s="49">
        <v>0</v>
      </c>
      <c r="AX52" s="49">
        <v>0</v>
      </c>
      <c r="AY52" s="49">
        <v>0</v>
      </c>
      <c r="AZ52" s="49">
        <v>0</v>
      </c>
      <c r="BA52" s="49">
        <v>0</v>
      </c>
      <c r="BB52" s="49">
        <v>0</v>
      </c>
    </row>
    <row r="53" spans="2:54" ht="17.25" x14ac:dyDescent="0.2">
      <c r="B53" s="47">
        <v>4106</v>
      </c>
      <c r="C53" s="48" t="s">
        <v>220</v>
      </c>
      <c r="D53" s="48"/>
      <c r="E53" s="49">
        <v>0</v>
      </c>
      <c r="F53" s="49">
        <v>0</v>
      </c>
      <c r="G53" s="49" t="e">
        <f>SUMIFS([1]记账凭证簿!$L$1:$L$65536,[1]记账凭证簿!$J$1:$J$65536,$C53,[1]记账凭证簿!$E$1:$E$65536,LEFTB(G$3,2))</f>
        <v>#VALUE!</v>
      </c>
      <c r="H53" s="49" t="e">
        <f>SUMIFS([1]记账凭证簿!$M$1:$M$65536,[1]记账凭证簿!$J$1:$J$65536,$C53,[1]记账凭证簿!$E$1:$E$65536,LEFTB(H$3,2))</f>
        <v>#VALUE!</v>
      </c>
      <c r="I53" s="49">
        <v>0</v>
      </c>
      <c r="J53" s="49">
        <v>0</v>
      </c>
      <c r="K53" s="49">
        <v>0</v>
      </c>
      <c r="L53" s="49">
        <v>0</v>
      </c>
      <c r="M53" s="49">
        <v>0</v>
      </c>
      <c r="N53" s="49">
        <v>0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49">
        <v>0</v>
      </c>
      <c r="X53" s="49">
        <v>0</v>
      </c>
      <c r="Y53" s="49">
        <v>0</v>
      </c>
      <c r="Z53" s="49">
        <v>0</v>
      </c>
      <c r="AA53" s="49">
        <v>0</v>
      </c>
      <c r="AB53" s="49">
        <v>0</v>
      </c>
      <c r="AC53" s="49">
        <v>0</v>
      </c>
      <c r="AD53" s="49">
        <v>0</v>
      </c>
      <c r="AE53" s="49">
        <v>0</v>
      </c>
      <c r="AF53" s="49">
        <v>0</v>
      </c>
      <c r="AG53" s="49">
        <v>0</v>
      </c>
      <c r="AH53" s="49">
        <v>0</v>
      </c>
      <c r="AI53" s="49">
        <v>0</v>
      </c>
      <c r="AJ53" s="49">
        <v>0</v>
      </c>
      <c r="AK53" s="49">
        <v>0</v>
      </c>
      <c r="AL53" s="49">
        <v>0</v>
      </c>
      <c r="AM53" s="49">
        <v>0</v>
      </c>
      <c r="AN53" s="49">
        <v>0</v>
      </c>
      <c r="AO53" s="49">
        <v>0</v>
      </c>
      <c r="AP53" s="49">
        <v>0</v>
      </c>
      <c r="AQ53" s="49">
        <v>0</v>
      </c>
      <c r="AR53" s="49">
        <v>0</v>
      </c>
      <c r="AS53" s="49">
        <v>0</v>
      </c>
      <c r="AT53" s="49">
        <v>0</v>
      </c>
      <c r="AU53" s="49">
        <v>0</v>
      </c>
      <c r="AV53" s="49">
        <v>0</v>
      </c>
      <c r="AW53" s="49">
        <v>0</v>
      </c>
      <c r="AX53" s="49">
        <v>0</v>
      </c>
      <c r="AY53" s="49">
        <v>0</v>
      </c>
      <c r="AZ53" s="49">
        <v>0</v>
      </c>
      <c r="BA53" s="49">
        <v>0</v>
      </c>
      <c r="BB53" s="49">
        <v>0</v>
      </c>
    </row>
    <row r="54" spans="2:54" ht="17.25" x14ac:dyDescent="0.2">
      <c r="B54" s="47">
        <v>4301</v>
      </c>
      <c r="C54" s="48" t="s">
        <v>221</v>
      </c>
      <c r="D54" s="48"/>
      <c r="E54" s="49">
        <v>0</v>
      </c>
      <c r="F54" s="49">
        <v>0</v>
      </c>
      <c r="G54" s="49" t="e">
        <f>SUMIFS([1]记账凭证簿!$L$1:$L$65536,[1]记账凭证簿!$J$1:$J$65536,$C54,[1]记账凭证簿!$E$1:$E$65536,LEFTB(G$3,2))</f>
        <v>#VALUE!</v>
      </c>
      <c r="H54" s="49" t="e">
        <f>SUMIFS([1]记账凭证簿!$M$1:$M$65536,[1]记账凭证簿!$J$1:$J$65536,$C54,[1]记账凭证簿!$E$1:$E$65536,LEFTB(H$3,2))</f>
        <v>#VALUE!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49">
        <v>0</v>
      </c>
      <c r="O54" s="49">
        <v>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49">
        <v>0</v>
      </c>
      <c r="X54" s="49">
        <v>0</v>
      </c>
      <c r="Y54" s="49">
        <v>0</v>
      </c>
      <c r="Z54" s="49">
        <v>0</v>
      </c>
      <c r="AA54" s="49">
        <v>0</v>
      </c>
      <c r="AB54" s="49">
        <v>0</v>
      </c>
      <c r="AC54" s="49">
        <v>0</v>
      </c>
      <c r="AD54" s="49">
        <v>0</v>
      </c>
      <c r="AE54" s="49">
        <v>0</v>
      </c>
      <c r="AF54" s="49">
        <v>0</v>
      </c>
      <c r="AG54" s="49">
        <v>0</v>
      </c>
      <c r="AH54" s="49">
        <v>0</v>
      </c>
      <c r="AI54" s="49">
        <v>0</v>
      </c>
      <c r="AJ54" s="49">
        <v>0</v>
      </c>
      <c r="AK54" s="49">
        <v>0</v>
      </c>
      <c r="AL54" s="49">
        <v>0</v>
      </c>
      <c r="AM54" s="49">
        <v>0</v>
      </c>
      <c r="AN54" s="49">
        <v>0</v>
      </c>
      <c r="AO54" s="49">
        <v>0</v>
      </c>
      <c r="AP54" s="49">
        <v>0</v>
      </c>
      <c r="AQ54" s="49">
        <v>0</v>
      </c>
      <c r="AR54" s="49">
        <v>0</v>
      </c>
      <c r="AS54" s="49">
        <v>0</v>
      </c>
      <c r="AT54" s="49">
        <v>0</v>
      </c>
      <c r="AU54" s="49">
        <v>0</v>
      </c>
      <c r="AV54" s="49">
        <v>0</v>
      </c>
      <c r="AW54" s="49">
        <v>0</v>
      </c>
      <c r="AX54" s="49">
        <v>0</v>
      </c>
      <c r="AY54" s="49">
        <v>0</v>
      </c>
      <c r="AZ54" s="49">
        <v>0</v>
      </c>
      <c r="BA54" s="49">
        <v>0</v>
      </c>
      <c r="BB54" s="49">
        <v>0</v>
      </c>
    </row>
    <row r="55" spans="2:54" ht="17.25" x14ac:dyDescent="0.2">
      <c r="B55" s="47">
        <v>5001</v>
      </c>
      <c r="C55" s="48" t="s">
        <v>222</v>
      </c>
      <c r="D55" s="48"/>
      <c r="E55" s="49">
        <v>408498</v>
      </c>
      <c r="F55" s="49"/>
      <c r="G55" s="49" t="e">
        <f>SUMIFS([1]记账凭证簿!$L$1:$L$65536,[1]记账凭证簿!$J$1:$J$65536,$C55,[1]记账凭证簿!$E$1:$E$65536,LEFTB(G$3,2))</f>
        <v>#VALUE!</v>
      </c>
      <c r="H55" s="49" t="e">
        <f>SUMIFS([1]记账凭证簿!$M$1:$M$65536,[1]记账凭证簿!$J$1:$J$65536,$C55,[1]记账凭证簿!$E$1:$E$65536,LEFTB(H$3,2))</f>
        <v>#VALUE!</v>
      </c>
      <c r="I55" s="49" t="e">
        <f t="shared" si="12"/>
        <v>#VALUE!</v>
      </c>
      <c r="J55" s="49" t="e">
        <f t="shared" si="13"/>
        <v>#VALUE!</v>
      </c>
      <c r="K55" s="49" t="e">
        <f>SUMIFS([1]记账凭证簿!$L$1:$L$65536,[1]记账凭证簿!$J$1:$J$65536,$C55,[1]记账凭证簿!$E$1:$E$65536,LEFTB(K$3,2))</f>
        <v>#VALUE!</v>
      </c>
      <c r="L55" s="49" t="e">
        <f>SUMIFS([1]记账凭证簿!$M$1:$M$65536,[1]记账凭证簿!$J$1:$J$65536,$C55,[1]记账凭证簿!$E$1:$E$65536,LEFTB(L$3,2))</f>
        <v>#VALUE!</v>
      </c>
      <c r="M55" s="49" t="e">
        <f t="shared" si="14"/>
        <v>#VALUE!</v>
      </c>
      <c r="N55" s="49" t="e">
        <f t="shared" si="1"/>
        <v>#VALUE!</v>
      </c>
      <c r="O55" s="49" t="e">
        <f>SUMIFS([1]记账凭证簿!$L$1:$L$65536,[1]记账凭证簿!$J$1:$J$65536,$C55,[1]记账凭证簿!$E$1:$E$65536,LEFTB(O$3,2))</f>
        <v>#VALUE!</v>
      </c>
      <c r="P55" s="49" t="e">
        <f>SUMIFS([1]记账凭证簿!$M$1:$M$65536,[1]记账凭证簿!$J$1:$J$65536,$C55,[1]记账凭证簿!$E$1:$E$65536,LEFTB(P$3,2))</f>
        <v>#VALUE!</v>
      </c>
      <c r="Q55" s="49" t="e">
        <f t="shared" si="15"/>
        <v>#VALUE!</v>
      </c>
      <c r="R55" s="49" t="e">
        <f t="shared" si="2"/>
        <v>#VALUE!</v>
      </c>
      <c r="S55" s="49" t="e">
        <f>SUMIFS([1]记账凭证簿!$L$1:$L$65536,[1]记账凭证簿!$J$1:$J$65536,$C55,[1]记账凭证簿!$E$1:$E$65536,LEFTB(S$3,2))</f>
        <v>#VALUE!</v>
      </c>
      <c r="T55" s="49" t="e">
        <f>SUMIFS([1]记账凭证簿!$M$1:$M$65536,[1]记账凭证簿!$J$1:$J$65536,$C55,[1]记账凭证簿!$E$1:$E$65536,LEFTB(T$3,2))</f>
        <v>#VALUE!</v>
      </c>
      <c r="U55" s="49" t="e">
        <f t="shared" si="16"/>
        <v>#VALUE!</v>
      </c>
      <c r="V55" s="49" t="e">
        <f t="shared" si="3"/>
        <v>#VALUE!</v>
      </c>
      <c r="W55" s="49" t="e">
        <f>SUMIFS([1]记账凭证簿!$L$1:$L$65536,[1]记账凭证簿!$J$1:$J$65536,$C55,[1]记账凭证簿!$E$1:$E$65536,LEFTB(W$3,2))</f>
        <v>#VALUE!</v>
      </c>
      <c r="X55" s="49" t="e">
        <f>SUMIFS([1]记账凭证簿!$M$1:$M$65536,[1]记账凭证簿!$J$1:$J$65536,$C55,[1]记账凭证簿!$E$1:$E$65536,LEFTB(X$3,2))</f>
        <v>#VALUE!</v>
      </c>
      <c r="Y55" s="49" t="e">
        <f t="shared" si="17"/>
        <v>#VALUE!</v>
      </c>
      <c r="Z55" s="49" t="e">
        <f t="shared" si="4"/>
        <v>#VALUE!</v>
      </c>
      <c r="AA55" s="49" t="e">
        <f>SUMIFS([1]记账凭证簿!$L$1:$L$65536,[1]记账凭证簿!$J$1:$J$65536,$C55,[1]记账凭证簿!$E$1:$E$65536,LEFTB(AA$3,2))</f>
        <v>#VALUE!</v>
      </c>
      <c r="AB55" s="49" t="e">
        <f>SUMIFS([1]记账凭证簿!$M$1:$M$65536,[1]记账凭证簿!$J$1:$J$65536,$C55,[1]记账凭证簿!$E$1:$E$65536,LEFTB(AB$3,2))</f>
        <v>#VALUE!</v>
      </c>
      <c r="AC55" s="49" t="e">
        <f t="shared" si="18"/>
        <v>#VALUE!</v>
      </c>
      <c r="AD55" s="49" t="e">
        <f t="shared" si="5"/>
        <v>#VALUE!</v>
      </c>
      <c r="AE55" s="49" t="e">
        <f>SUMIFS([1]记账凭证簿!$L$1:$L$65536,[1]记账凭证簿!$J$1:$J$65536,$C55,[1]记账凭证簿!$E$1:$E$65536,LEFTB(AE$3,2))</f>
        <v>#VALUE!</v>
      </c>
      <c r="AF55" s="49" t="e">
        <f>SUMIFS([1]记账凭证簿!$M$1:$M$65536,[1]记账凭证簿!$J$1:$J$65536,$C55,[1]记账凭证簿!$E$1:$E$65536,LEFTB(AF$3,2))</f>
        <v>#VALUE!</v>
      </c>
      <c r="AG55" s="49" t="e">
        <f t="shared" si="19"/>
        <v>#VALUE!</v>
      </c>
      <c r="AH55" s="49" t="e">
        <f t="shared" si="6"/>
        <v>#VALUE!</v>
      </c>
      <c r="AI55" s="49" t="e">
        <f>SUMIFS([1]记账凭证簿!$L$1:$L$65536,[1]记账凭证簿!$J$1:$J$65536,$C55,[1]记账凭证簿!$E$1:$E$65536,LEFTB(AI$3,2))</f>
        <v>#VALUE!</v>
      </c>
      <c r="AJ55" s="49" t="e">
        <f>SUMIFS([1]记账凭证簿!$M$1:$M$65536,[1]记账凭证簿!$J$1:$J$65536,$C55,[1]记账凭证簿!$E$1:$E$65536,LEFTB(AJ$3,2))</f>
        <v>#VALUE!</v>
      </c>
      <c r="AK55" s="49" t="e">
        <f t="shared" si="20"/>
        <v>#VALUE!</v>
      </c>
      <c r="AL55" s="49" t="e">
        <f t="shared" si="7"/>
        <v>#VALUE!</v>
      </c>
      <c r="AM55" s="49" t="e">
        <f>SUMIFS([1]记账凭证簿!$L$1:$L$65536,[1]记账凭证簿!$J$1:$J$65536,$C55,[1]记账凭证簿!$E$1:$E$65536,LEFTB(AM$3,2))</f>
        <v>#VALUE!</v>
      </c>
      <c r="AN55" s="49" t="e">
        <f>SUMIFS([1]记账凭证簿!$M$1:$M$65536,[1]记账凭证簿!$J$1:$J$65536,$C55,[1]记账凭证簿!$E$1:$E$65536,LEFTB(AN$3,2))</f>
        <v>#VALUE!</v>
      </c>
      <c r="AO55" s="49" t="e">
        <f t="shared" si="21"/>
        <v>#VALUE!</v>
      </c>
      <c r="AP55" s="49" t="e">
        <f t="shared" si="8"/>
        <v>#VALUE!</v>
      </c>
      <c r="AQ55" s="49" t="e">
        <f>SUMIFS([1]记账凭证簿!$L$1:$L$65536,[1]记账凭证簿!$J$1:$J$65536,$C55,[1]记账凭证簿!$E$1:$E$65536,LEFTB(AQ$3,2))</f>
        <v>#VALUE!</v>
      </c>
      <c r="AR55" s="49" t="e">
        <f>SUMIFS([1]记账凭证簿!$M$1:$M$65536,[1]记账凭证簿!$J$1:$J$65536,$C55,[1]记账凭证簿!$E$1:$E$65536,LEFTB(AR$3,2))</f>
        <v>#VALUE!</v>
      </c>
      <c r="AS55" s="49" t="e">
        <f t="shared" si="22"/>
        <v>#VALUE!</v>
      </c>
      <c r="AT55" s="49" t="e">
        <f t="shared" si="9"/>
        <v>#VALUE!</v>
      </c>
      <c r="AU55" s="49" t="e">
        <f>SUMIFS([1]记账凭证簿!$L$1:$L$65536,[1]记账凭证簿!$J$1:$J$65536,$C55,[1]记账凭证簿!$E$1:$E$65536,LEFTB(AU$3,2))</f>
        <v>#VALUE!</v>
      </c>
      <c r="AV55" s="49" t="e">
        <f>SUMIFS([1]记账凭证簿!$M$1:$M$65536,[1]记账凭证簿!$J$1:$J$65536,$C55,[1]记账凭证簿!$E$1:$E$65536,LEFTB(AV$3,2))</f>
        <v>#VALUE!</v>
      </c>
      <c r="AW55" s="49" t="e">
        <f t="shared" si="23"/>
        <v>#VALUE!</v>
      </c>
      <c r="AX55" s="49" t="e">
        <f t="shared" si="10"/>
        <v>#VALUE!</v>
      </c>
      <c r="AY55" s="49" t="e">
        <f>SUMIFS([1]记账凭证簿!$L$1:$L$65536,[1]记账凭证簿!$J$1:$J$65536,$C55,[1]记账凭证簿!$E$1:$E$65536,LEFTB(AY$3,2))</f>
        <v>#VALUE!</v>
      </c>
      <c r="AZ55" s="49" t="e">
        <f>SUMIFS([1]记账凭证簿!$M$1:$M$65536,[1]记账凭证簿!$J$1:$J$65536,$C55,[1]记账凭证簿!$E$1:$E$65536,LEFTB(AZ$3,2))</f>
        <v>#VALUE!</v>
      </c>
      <c r="BA55" s="49" t="e">
        <f t="shared" si="24"/>
        <v>#VALUE!</v>
      </c>
      <c r="BB55" s="49" t="e">
        <f t="shared" si="11"/>
        <v>#VALUE!</v>
      </c>
    </row>
    <row r="56" spans="2:54" ht="17.25" x14ac:dyDescent="0.2">
      <c r="B56" s="47">
        <v>5101</v>
      </c>
      <c r="C56" s="48" t="s">
        <v>225</v>
      </c>
      <c r="D56" s="48"/>
      <c r="E56" s="49"/>
      <c r="F56" s="49"/>
      <c r="G56" s="49" t="e">
        <f>SUMIFS([1]记账凭证簿!$L$1:$L$65536,[1]记账凭证簿!$J$1:$J$65536,$C56,[1]记账凭证簿!$E$1:$E$65536,LEFTB(G$3,2))</f>
        <v>#VALUE!</v>
      </c>
      <c r="H56" s="49" t="e">
        <f>SUMIFS([1]记账凭证簿!$M$1:$M$65536,[1]记账凭证簿!$J$1:$J$65536,$C56,[1]记账凭证簿!$E$1:$E$65536,LEFTB(H$3,2))</f>
        <v>#VALUE!</v>
      </c>
      <c r="I56" s="49" t="e">
        <f t="shared" si="12"/>
        <v>#VALUE!</v>
      </c>
      <c r="J56" s="49" t="e">
        <f t="shared" si="13"/>
        <v>#VALUE!</v>
      </c>
      <c r="K56" s="49" t="e">
        <f>SUMIFS([1]记账凭证簿!$L$1:$L$65536,[1]记账凭证簿!$J$1:$J$65536,$C56,[1]记账凭证簿!$E$1:$E$65536,LEFTB(K$3,2))</f>
        <v>#VALUE!</v>
      </c>
      <c r="L56" s="49" t="e">
        <f>SUMIFS([1]记账凭证簿!$M$1:$M$65536,[1]记账凭证簿!$J$1:$J$65536,$C56,[1]记账凭证簿!$E$1:$E$65536,LEFTB(L$3,2))</f>
        <v>#VALUE!</v>
      </c>
      <c r="M56" s="49" t="e">
        <f t="shared" si="14"/>
        <v>#VALUE!</v>
      </c>
      <c r="N56" s="49" t="e">
        <f t="shared" si="1"/>
        <v>#VALUE!</v>
      </c>
      <c r="O56" s="49" t="e">
        <f>SUMIFS([1]记账凭证簿!$L$1:$L$65536,[1]记账凭证簿!$J$1:$J$65536,$C56,[1]记账凭证簿!$E$1:$E$65536,LEFTB(O$3,2))</f>
        <v>#VALUE!</v>
      </c>
      <c r="P56" s="49" t="e">
        <f>SUMIFS([1]记账凭证簿!$M$1:$M$65536,[1]记账凭证簿!$J$1:$J$65536,$C56,[1]记账凭证簿!$E$1:$E$65536,LEFTB(P$3,2))</f>
        <v>#VALUE!</v>
      </c>
      <c r="Q56" s="49" t="e">
        <f t="shared" si="15"/>
        <v>#VALUE!</v>
      </c>
      <c r="R56" s="49" t="e">
        <f t="shared" si="2"/>
        <v>#VALUE!</v>
      </c>
      <c r="S56" s="49" t="e">
        <f>SUMIFS([1]记账凭证簿!$L$1:$L$65536,[1]记账凭证簿!$J$1:$J$65536,$C56,[1]记账凭证簿!$E$1:$E$65536,LEFTB(S$3,2))</f>
        <v>#VALUE!</v>
      </c>
      <c r="T56" s="49" t="e">
        <f>SUMIFS([1]记账凭证簿!$M$1:$M$65536,[1]记账凭证簿!$J$1:$J$65536,$C56,[1]记账凭证簿!$E$1:$E$65536,LEFTB(T$3,2))</f>
        <v>#VALUE!</v>
      </c>
      <c r="U56" s="49" t="e">
        <f t="shared" si="16"/>
        <v>#VALUE!</v>
      </c>
      <c r="V56" s="49" t="e">
        <f t="shared" si="3"/>
        <v>#VALUE!</v>
      </c>
      <c r="W56" s="49" t="e">
        <f>SUMIFS([1]记账凭证簿!$L$1:$L$65536,[1]记账凭证簿!$J$1:$J$65536,$C56,[1]记账凭证簿!$E$1:$E$65536,LEFTB(W$3,2))</f>
        <v>#VALUE!</v>
      </c>
      <c r="X56" s="49" t="e">
        <f>SUMIFS([1]记账凭证簿!$M$1:$M$65536,[1]记账凭证簿!$J$1:$J$65536,$C56,[1]记账凭证簿!$E$1:$E$65536,LEFTB(X$3,2))</f>
        <v>#VALUE!</v>
      </c>
      <c r="Y56" s="49" t="e">
        <f t="shared" si="17"/>
        <v>#VALUE!</v>
      </c>
      <c r="Z56" s="49" t="e">
        <f t="shared" si="4"/>
        <v>#VALUE!</v>
      </c>
      <c r="AA56" s="49" t="e">
        <f>SUMIFS([1]记账凭证簿!$L$1:$L$65536,[1]记账凭证簿!$J$1:$J$65536,$C56,[1]记账凭证簿!$E$1:$E$65536,LEFTB(AA$3,2))</f>
        <v>#VALUE!</v>
      </c>
      <c r="AB56" s="49" t="e">
        <f>SUMIFS([1]记账凭证簿!$M$1:$M$65536,[1]记账凭证簿!$J$1:$J$65536,$C56,[1]记账凭证簿!$E$1:$E$65536,LEFTB(AB$3,2))</f>
        <v>#VALUE!</v>
      </c>
      <c r="AC56" s="49" t="e">
        <f t="shared" si="18"/>
        <v>#VALUE!</v>
      </c>
      <c r="AD56" s="49" t="e">
        <f t="shared" si="5"/>
        <v>#VALUE!</v>
      </c>
      <c r="AE56" s="49" t="e">
        <f>SUMIFS([1]记账凭证簿!$L$1:$L$65536,[1]记账凭证簿!$J$1:$J$65536,$C56,[1]记账凭证簿!$E$1:$E$65536,LEFTB(AE$3,2))</f>
        <v>#VALUE!</v>
      </c>
      <c r="AF56" s="49" t="e">
        <f>SUMIFS([1]记账凭证簿!$M$1:$M$65536,[1]记账凭证簿!$J$1:$J$65536,$C56,[1]记账凭证簿!$E$1:$E$65536,LEFTB(AF$3,2))</f>
        <v>#VALUE!</v>
      </c>
      <c r="AG56" s="49" t="e">
        <f t="shared" si="19"/>
        <v>#VALUE!</v>
      </c>
      <c r="AH56" s="49" t="e">
        <f t="shared" si="6"/>
        <v>#VALUE!</v>
      </c>
      <c r="AI56" s="49" t="e">
        <f>SUMIFS([1]记账凭证簿!$L$1:$L$65536,[1]记账凭证簿!$J$1:$J$65536,$C56,[1]记账凭证簿!$E$1:$E$65536,LEFTB(AI$3,2))</f>
        <v>#VALUE!</v>
      </c>
      <c r="AJ56" s="49" t="e">
        <f>SUMIFS([1]记账凭证簿!$M$1:$M$65536,[1]记账凭证簿!$J$1:$J$65536,$C56,[1]记账凭证簿!$E$1:$E$65536,LEFTB(AJ$3,2))</f>
        <v>#VALUE!</v>
      </c>
      <c r="AK56" s="49" t="e">
        <f t="shared" si="20"/>
        <v>#VALUE!</v>
      </c>
      <c r="AL56" s="49" t="e">
        <f t="shared" si="7"/>
        <v>#VALUE!</v>
      </c>
      <c r="AM56" s="49" t="e">
        <f>SUMIFS([1]记账凭证簿!$L$1:$L$65536,[1]记账凭证簿!$J$1:$J$65536,$C56,[1]记账凭证簿!$E$1:$E$65536,LEFTB(AM$3,2))</f>
        <v>#VALUE!</v>
      </c>
      <c r="AN56" s="49" t="e">
        <f>SUMIFS([1]记账凭证簿!$M$1:$M$65536,[1]记账凭证簿!$J$1:$J$65536,$C56,[1]记账凭证簿!$E$1:$E$65536,LEFTB(AN$3,2))</f>
        <v>#VALUE!</v>
      </c>
      <c r="AO56" s="49" t="e">
        <f t="shared" si="21"/>
        <v>#VALUE!</v>
      </c>
      <c r="AP56" s="49" t="e">
        <f t="shared" si="8"/>
        <v>#VALUE!</v>
      </c>
      <c r="AQ56" s="49" t="e">
        <f>SUMIFS([1]记账凭证簿!$L$1:$L$65536,[1]记账凭证簿!$J$1:$J$65536,$C56,[1]记账凭证簿!$E$1:$E$65536,LEFTB(AQ$3,2))</f>
        <v>#VALUE!</v>
      </c>
      <c r="AR56" s="49" t="e">
        <f>SUMIFS([1]记账凭证簿!$M$1:$M$65536,[1]记账凭证簿!$J$1:$J$65536,$C56,[1]记账凭证簿!$E$1:$E$65536,LEFTB(AR$3,2))</f>
        <v>#VALUE!</v>
      </c>
      <c r="AS56" s="49" t="e">
        <f t="shared" si="22"/>
        <v>#VALUE!</v>
      </c>
      <c r="AT56" s="49" t="e">
        <f t="shared" si="9"/>
        <v>#VALUE!</v>
      </c>
      <c r="AU56" s="49" t="e">
        <f>SUMIFS([1]记账凭证簿!$L$1:$L$65536,[1]记账凭证簿!$J$1:$J$65536,$C56,[1]记账凭证簿!$E$1:$E$65536,LEFTB(AU$3,2))</f>
        <v>#VALUE!</v>
      </c>
      <c r="AV56" s="49" t="e">
        <f>SUMIFS([1]记账凭证簿!$M$1:$M$65536,[1]记账凭证簿!$J$1:$J$65536,$C56,[1]记账凭证簿!$E$1:$E$65536,LEFTB(AV$3,2))</f>
        <v>#VALUE!</v>
      </c>
      <c r="AW56" s="49" t="e">
        <f t="shared" si="23"/>
        <v>#VALUE!</v>
      </c>
      <c r="AX56" s="49" t="e">
        <f t="shared" si="10"/>
        <v>#VALUE!</v>
      </c>
      <c r="AY56" s="49" t="e">
        <f>SUMIFS([1]记账凭证簿!$L$1:$L$65536,[1]记账凭证簿!$J$1:$J$65536,$C56,[1]记账凭证簿!$E$1:$E$65536,LEFTB(AY$3,2))</f>
        <v>#VALUE!</v>
      </c>
      <c r="AZ56" s="49" t="e">
        <f>SUMIFS([1]记账凭证簿!$M$1:$M$65536,[1]记账凭证簿!$J$1:$J$65536,$C56,[1]记账凭证簿!$E$1:$E$65536,LEFTB(AZ$3,2))</f>
        <v>#VALUE!</v>
      </c>
      <c r="BA56" s="49" t="e">
        <f t="shared" si="24"/>
        <v>#VALUE!</v>
      </c>
      <c r="BB56" s="49" t="e">
        <f t="shared" si="11"/>
        <v>#VALUE!</v>
      </c>
    </row>
    <row r="57" spans="2:54" ht="17.25" x14ac:dyDescent="0.2">
      <c r="B57" s="47">
        <v>6001</v>
      </c>
      <c r="C57" s="48" t="s">
        <v>226</v>
      </c>
      <c r="D57" s="48"/>
      <c r="E57" s="49"/>
      <c r="F57" s="49"/>
      <c r="G57" s="49" t="e">
        <f>SUMIFS([1]记账凭证簿!$L$1:$L$65536,[1]记账凭证簿!$J$1:$J$65536,$C57,[1]记账凭证簿!$E$1:$E$65536,LEFTB(G$3,2))</f>
        <v>#VALUE!</v>
      </c>
      <c r="H57" s="49" t="e">
        <f>SUMIFS([1]记账凭证簿!$M$1:$M$65536,[1]记账凭证簿!$J$1:$J$65536,$C57,[1]记账凭证簿!$E$1:$E$65536,LEFTB(H$3,2))</f>
        <v>#VALUE!</v>
      </c>
      <c r="I57" s="49" t="e">
        <f t="shared" si="12"/>
        <v>#VALUE!</v>
      </c>
      <c r="J57" s="49" t="e">
        <f t="shared" si="13"/>
        <v>#VALUE!</v>
      </c>
      <c r="K57" s="49" t="e">
        <f>SUMIFS([1]记账凭证簿!$L$1:$L$65536,[1]记账凭证簿!$J$1:$J$65536,$C57,[1]记账凭证簿!$E$1:$E$65536,LEFTB(K$3,2))</f>
        <v>#VALUE!</v>
      </c>
      <c r="L57" s="49" t="e">
        <f>SUMIFS([1]记账凭证簿!$M$1:$M$65536,[1]记账凭证簿!$J$1:$J$65536,$C57,[1]记账凭证簿!$E$1:$E$65536,LEFTB(L$3,2))</f>
        <v>#VALUE!</v>
      </c>
      <c r="M57" s="49" t="e">
        <f t="shared" si="14"/>
        <v>#VALUE!</v>
      </c>
      <c r="N57" s="49" t="e">
        <f t="shared" si="1"/>
        <v>#VALUE!</v>
      </c>
      <c r="O57" s="49" t="e">
        <f>SUMIFS([1]记账凭证簿!$L$1:$L$65536,[1]记账凭证簿!$J$1:$J$65536,$C57,[1]记账凭证簿!$E$1:$E$65536,LEFTB(O$3,2))</f>
        <v>#VALUE!</v>
      </c>
      <c r="P57" s="49" t="e">
        <f>SUMIFS([1]记账凭证簿!$M$1:$M$65536,[1]记账凭证簿!$J$1:$J$65536,$C57,[1]记账凭证簿!$E$1:$E$65536,LEFTB(P$3,2))</f>
        <v>#VALUE!</v>
      </c>
      <c r="Q57" s="49" t="e">
        <f t="shared" si="15"/>
        <v>#VALUE!</v>
      </c>
      <c r="R57" s="49" t="e">
        <f t="shared" si="2"/>
        <v>#VALUE!</v>
      </c>
      <c r="S57" s="49" t="e">
        <f>SUMIFS([1]记账凭证簿!$L$1:$L$65536,[1]记账凭证簿!$J$1:$J$65536,$C57,[1]记账凭证簿!$E$1:$E$65536,LEFTB(S$3,2))</f>
        <v>#VALUE!</v>
      </c>
      <c r="T57" s="49" t="e">
        <f>SUMIFS([1]记账凭证簿!$M$1:$M$65536,[1]记账凭证簿!$J$1:$J$65536,$C57,[1]记账凭证簿!$E$1:$E$65536,LEFTB(T$3,2))</f>
        <v>#VALUE!</v>
      </c>
      <c r="U57" s="49" t="e">
        <f t="shared" si="16"/>
        <v>#VALUE!</v>
      </c>
      <c r="V57" s="49" t="e">
        <f t="shared" si="3"/>
        <v>#VALUE!</v>
      </c>
      <c r="W57" s="49" t="e">
        <f>SUMIFS([1]记账凭证簿!$L$1:$L$65536,[1]记账凭证簿!$J$1:$J$65536,$C57,[1]记账凭证簿!$E$1:$E$65536,LEFTB(W$3,2))</f>
        <v>#VALUE!</v>
      </c>
      <c r="X57" s="49" t="e">
        <f>SUMIFS([1]记账凭证簿!$M$1:$M$65536,[1]记账凭证簿!$J$1:$J$65536,$C57,[1]记账凭证簿!$E$1:$E$65536,LEFTB(X$3,2))</f>
        <v>#VALUE!</v>
      </c>
      <c r="Y57" s="49" t="e">
        <f t="shared" si="17"/>
        <v>#VALUE!</v>
      </c>
      <c r="Z57" s="49" t="e">
        <f t="shared" si="4"/>
        <v>#VALUE!</v>
      </c>
      <c r="AA57" s="49" t="e">
        <f>SUMIFS([1]记账凭证簿!$L$1:$L$65536,[1]记账凭证簿!$J$1:$J$65536,$C57,[1]记账凭证簿!$E$1:$E$65536,LEFTB(AA$3,2))</f>
        <v>#VALUE!</v>
      </c>
      <c r="AB57" s="49" t="e">
        <f>SUMIFS([1]记账凭证簿!$M$1:$M$65536,[1]记账凭证簿!$J$1:$J$65536,$C57,[1]记账凭证簿!$E$1:$E$65536,LEFTB(AB$3,2))</f>
        <v>#VALUE!</v>
      </c>
      <c r="AC57" s="49" t="e">
        <f t="shared" si="18"/>
        <v>#VALUE!</v>
      </c>
      <c r="AD57" s="49" t="e">
        <f t="shared" si="5"/>
        <v>#VALUE!</v>
      </c>
      <c r="AE57" s="49" t="e">
        <f>SUMIFS([1]记账凭证簿!$L$1:$L$65536,[1]记账凭证簿!$J$1:$J$65536,$C57,[1]记账凭证簿!$E$1:$E$65536,LEFTB(AE$3,2))</f>
        <v>#VALUE!</v>
      </c>
      <c r="AF57" s="49" t="e">
        <f>SUMIFS([1]记账凭证簿!$M$1:$M$65536,[1]记账凭证簿!$J$1:$J$65536,$C57,[1]记账凭证簿!$E$1:$E$65536,LEFTB(AF$3,2))</f>
        <v>#VALUE!</v>
      </c>
      <c r="AG57" s="49" t="e">
        <f t="shared" si="19"/>
        <v>#VALUE!</v>
      </c>
      <c r="AH57" s="49" t="e">
        <f t="shared" si="6"/>
        <v>#VALUE!</v>
      </c>
      <c r="AI57" s="49" t="e">
        <f>SUMIFS([1]记账凭证簿!$L$1:$L$65536,[1]记账凭证簿!$J$1:$J$65536,$C57,[1]记账凭证簿!$E$1:$E$65536,LEFTB(AI$3,2))</f>
        <v>#VALUE!</v>
      </c>
      <c r="AJ57" s="49" t="e">
        <f>SUMIFS([1]记账凭证簿!$M$1:$M$65536,[1]记账凭证簿!$J$1:$J$65536,$C57,[1]记账凭证簿!$E$1:$E$65536,LEFTB(AJ$3,2))</f>
        <v>#VALUE!</v>
      </c>
      <c r="AK57" s="49" t="e">
        <f t="shared" si="20"/>
        <v>#VALUE!</v>
      </c>
      <c r="AL57" s="49" t="e">
        <f t="shared" si="7"/>
        <v>#VALUE!</v>
      </c>
      <c r="AM57" s="49" t="e">
        <f>SUMIFS([1]记账凭证簿!$L$1:$L$65536,[1]记账凭证簿!$J$1:$J$65536,$C57,[1]记账凭证簿!$E$1:$E$65536,LEFTB(AM$3,2))</f>
        <v>#VALUE!</v>
      </c>
      <c r="AN57" s="49" t="e">
        <f>SUMIFS([1]记账凭证簿!$M$1:$M$65536,[1]记账凭证簿!$J$1:$J$65536,$C57,[1]记账凭证簿!$E$1:$E$65536,LEFTB(AN$3,2))</f>
        <v>#VALUE!</v>
      </c>
      <c r="AO57" s="49" t="e">
        <f t="shared" si="21"/>
        <v>#VALUE!</v>
      </c>
      <c r="AP57" s="49" t="e">
        <f t="shared" si="8"/>
        <v>#VALUE!</v>
      </c>
      <c r="AQ57" s="49" t="e">
        <f>SUMIFS([1]记账凭证簿!$L$1:$L$65536,[1]记账凭证簿!$J$1:$J$65536,$C57,[1]记账凭证簿!$E$1:$E$65536,LEFTB(AQ$3,2))</f>
        <v>#VALUE!</v>
      </c>
      <c r="AR57" s="49" t="e">
        <f>SUMIFS([1]记账凭证簿!$M$1:$M$65536,[1]记账凭证簿!$J$1:$J$65536,$C57,[1]记账凭证簿!$E$1:$E$65536,LEFTB(AR$3,2))</f>
        <v>#VALUE!</v>
      </c>
      <c r="AS57" s="49" t="e">
        <f t="shared" si="22"/>
        <v>#VALUE!</v>
      </c>
      <c r="AT57" s="49" t="e">
        <f t="shared" si="9"/>
        <v>#VALUE!</v>
      </c>
      <c r="AU57" s="49" t="e">
        <f>SUMIFS([1]记账凭证簿!$L$1:$L$65536,[1]记账凭证簿!$J$1:$J$65536,$C57,[1]记账凭证簿!$E$1:$E$65536,LEFTB(AU$3,2))</f>
        <v>#VALUE!</v>
      </c>
      <c r="AV57" s="49" t="e">
        <f>SUMIFS([1]记账凭证簿!$M$1:$M$65536,[1]记账凭证簿!$J$1:$J$65536,$C57,[1]记账凭证簿!$E$1:$E$65536,LEFTB(AV$3,2))</f>
        <v>#VALUE!</v>
      </c>
      <c r="AW57" s="49" t="e">
        <f t="shared" si="23"/>
        <v>#VALUE!</v>
      </c>
      <c r="AX57" s="49" t="e">
        <f t="shared" si="10"/>
        <v>#VALUE!</v>
      </c>
      <c r="AY57" s="49" t="e">
        <f>SUMIFS([1]记账凭证簿!$L$1:$L$65536,[1]记账凭证簿!$J$1:$J$65536,$C57,[1]记账凭证簿!$E$1:$E$65536,LEFTB(AY$3,2))</f>
        <v>#VALUE!</v>
      </c>
      <c r="AZ57" s="49" t="e">
        <f>SUMIFS([1]记账凭证簿!$M$1:$M$65536,[1]记账凭证簿!$J$1:$J$65536,$C57,[1]记账凭证簿!$E$1:$E$65536,LEFTB(AZ$3,2))</f>
        <v>#VALUE!</v>
      </c>
      <c r="BA57" s="49" t="e">
        <f t="shared" si="24"/>
        <v>#VALUE!</v>
      </c>
      <c r="BB57" s="49" t="e">
        <f t="shared" si="11"/>
        <v>#VALUE!</v>
      </c>
    </row>
    <row r="58" spans="2:54" ht="17.25" x14ac:dyDescent="0.2">
      <c r="B58" s="47">
        <v>6051</v>
      </c>
      <c r="C58" s="48" t="s">
        <v>227</v>
      </c>
      <c r="D58" s="48"/>
      <c r="E58" s="49"/>
      <c r="F58" s="49"/>
      <c r="G58" s="49" t="e">
        <f>SUMIFS([1]记账凭证簿!$L$1:$L$65536,[1]记账凭证簿!$J$1:$J$65536,$C58,[1]记账凭证簿!$E$1:$E$65536,LEFTB(G$3,2))</f>
        <v>#VALUE!</v>
      </c>
      <c r="H58" s="49" t="e">
        <f>SUMIFS([1]记账凭证簿!$M$1:$M$65536,[1]记账凭证簿!$J$1:$J$65536,$C58,[1]记账凭证簿!$E$1:$E$65536,LEFTB(H$3,2))</f>
        <v>#VALUE!</v>
      </c>
      <c r="I58" s="49" t="e">
        <f t="shared" si="12"/>
        <v>#VALUE!</v>
      </c>
      <c r="J58" s="49" t="e">
        <f t="shared" si="13"/>
        <v>#VALUE!</v>
      </c>
      <c r="K58" s="49" t="e">
        <f>SUMIFS([1]记账凭证簿!$L$1:$L$65536,[1]记账凭证簿!$J$1:$J$65536,$C58,[1]记账凭证簿!$E$1:$E$65536,LEFTB(K$3,2))</f>
        <v>#VALUE!</v>
      </c>
      <c r="L58" s="49" t="e">
        <f>SUMIFS([1]记账凭证簿!$M$1:$M$65536,[1]记账凭证簿!$J$1:$J$65536,$C58,[1]记账凭证簿!$E$1:$E$65536,LEFTB(L$3,2))</f>
        <v>#VALUE!</v>
      </c>
      <c r="M58" s="49" t="e">
        <f t="shared" si="14"/>
        <v>#VALUE!</v>
      </c>
      <c r="N58" s="49" t="e">
        <f t="shared" si="1"/>
        <v>#VALUE!</v>
      </c>
      <c r="O58" s="49" t="e">
        <f>SUMIFS([1]记账凭证簿!$L$1:$L$65536,[1]记账凭证簿!$J$1:$J$65536,$C58,[1]记账凭证簿!$E$1:$E$65536,LEFTB(O$3,2))</f>
        <v>#VALUE!</v>
      </c>
      <c r="P58" s="49" t="e">
        <f>SUMIFS([1]记账凭证簿!$M$1:$M$65536,[1]记账凭证簿!$J$1:$J$65536,$C58,[1]记账凭证簿!$E$1:$E$65536,LEFTB(P$3,2))</f>
        <v>#VALUE!</v>
      </c>
      <c r="Q58" s="49" t="e">
        <f t="shared" si="15"/>
        <v>#VALUE!</v>
      </c>
      <c r="R58" s="49" t="e">
        <f t="shared" si="2"/>
        <v>#VALUE!</v>
      </c>
      <c r="S58" s="49" t="e">
        <f>SUMIFS([1]记账凭证簿!$L$1:$L$65536,[1]记账凭证簿!$J$1:$J$65536,$C58,[1]记账凭证簿!$E$1:$E$65536,LEFTB(S$3,2))</f>
        <v>#VALUE!</v>
      </c>
      <c r="T58" s="49" t="e">
        <f>SUMIFS([1]记账凭证簿!$M$1:$M$65536,[1]记账凭证簿!$J$1:$J$65536,$C58,[1]记账凭证簿!$E$1:$E$65536,LEFTB(T$3,2))</f>
        <v>#VALUE!</v>
      </c>
      <c r="U58" s="49" t="e">
        <f t="shared" si="16"/>
        <v>#VALUE!</v>
      </c>
      <c r="V58" s="49" t="e">
        <f t="shared" si="3"/>
        <v>#VALUE!</v>
      </c>
      <c r="W58" s="49" t="e">
        <f>SUMIFS([1]记账凭证簿!$L$1:$L$65536,[1]记账凭证簿!$J$1:$J$65536,$C58,[1]记账凭证簿!$E$1:$E$65536,LEFTB(W$3,2))</f>
        <v>#VALUE!</v>
      </c>
      <c r="X58" s="49" t="e">
        <f>SUMIFS([1]记账凭证簿!$M$1:$M$65536,[1]记账凭证簿!$J$1:$J$65536,$C58,[1]记账凭证簿!$E$1:$E$65536,LEFTB(X$3,2))</f>
        <v>#VALUE!</v>
      </c>
      <c r="Y58" s="49" t="e">
        <f t="shared" si="17"/>
        <v>#VALUE!</v>
      </c>
      <c r="Z58" s="49" t="e">
        <f t="shared" si="4"/>
        <v>#VALUE!</v>
      </c>
      <c r="AA58" s="49" t="e">
        <f>SUMIFS([1]记账凭证簿!$L$1:$L$65536,[1]记账凭证簿!$J$1:$J$65536,$C58,[1]记账凭证簿!$E$1:$E$65536,LEFTB(AA$3,2))</f>
        <v>#VALUE!</v>
      </c>
      <c r="AB58" s="49" t="e">
        <f>SUMIFS([1]记账凭证簿!$M$1:$M$65536,[1]记账凭证簿!$J$1:$J$65536,$C58,[1]记账凭证簿!$E$1:$E$65536,LEFTB(AB$3,2))</f>
        <v>#VALUE!</v>
      </c>
      <c r="AC58" s="49" t="e">
        <f t="shared" si="18"/>
        <v>#VALUE!</v>
      </c>
      <c r="AD58" s="49" t="e">
        <f t="shared" si="5"/>
        <v>#VALUE!</v>
      </c>
      <c r="AE58" s="49" t="e">
        <f>SUMIFS([1]记账凭证簿!$L$1:$L$65536,[1]记账凭证簿!$J$1:$J$65536,$C58,[1]记账凭证簿!$E$1:$E$65536,LEFTB(AE$3,2))</f>
        <v>#VALUE!</v>
      </c>
      <c r="AF58" s="49" t="e">
        <f>SUMIFS([1]记账凭证簿!$M$1:$M$65536,[1]记账凭证簿!$J$1:$J$65536,$C58,[1]记账凭证簿!$E$1:$E$65536,LEFTB(AF$3,2))</f>
        <v>#VALUE!</v>
      </c>
      <c r="AG58" s="49" t="e">
        <f t="shared" si="19"/>
        <v>#VALUE!</v>
      </c>
      <c r="AH58" s="49" t="e">
        <f t="shared" si="6"/>
        <v>#VALUE!</v>
      </c>
      <c r="AI58" s="49" t="e">
        <f>SUMIFS([1]记账凭证簿!$L$1:$L$65536,[1]记账凭证簿!$J$1:$J$65536,$C58,[1]记账凭证簿!$E$1:$E$65536,LEFTB(AI$3,2))</f>
        <v>#VALUE!</v>
      </c>
      <c r="AJ58" s="49" t="e">
        <f>SUMIFS([1]记账凭证簿!$M$1:$M$65536,[1]记账凭证簿!$J$1:$J$65536,$C58,[1]记账凭证簿!$E$1:$E$65536,LEFTB(AJ$3,2))</f>
        <v>#VALUE!</v>
      </c>
      <c r="AK58" s="49" t="e">
        <f t="shared" si="20"/>
        <v>#VALUE!</v>
      </c>
      <c r="AL58" s="49" t="e">
        <f t="shared" si="7"/>
        <v>#VALUE!</v>
      </c>
      <c r="AM58" s="49" t="e">
        <f>SUMIFS([1]记账凭证簿!$L$1:$L$65536,[1]记账凭证簿!$J$1:$J$65536,$C58,[1]记账凭证簿!$E$1:$E$65536,LEFTB(AM$3,2))</f>
        <v>#VALUE!</v>
      </c>
      <c r="AN58" s="49" t="e">
        <f>SUMIFS([1]记账凭证簿!$M$1:$M$65536,[1]记账凭证簿!$J$1:$J$65536,$C58,[1]记账凭证簿!$E$1:$E$65536,LEFTB(AN$3,2))</f>
        <v>#VALUE!</v>
      </c>
      <c r="AO58" s="49" t="e">
        <f t="shared" si="21"/>
        <v>#VALUE!</v>
      </c>
      <c r="AP58" s="49" t="e">
        <f t="shared" si="8"/>
        <v>#VALUE!</v>
      </c>
      <c r="AQ58" s="49" t="e">
        <f>SUMIFS([1]记账凭证簿!$L$1:$L$65536,[1]记账凭证簿!$J$1:$J$65536,$C58,[1]记账凭证簿!$E$1:$E$65536,LEFTB(AQ$3,2))</f>
        <v>#VALUE!</v>
      </c>
      <c r="AR58" s="49" t="e">
        <f>SUMIFS([1]记账凭证簿!$M$1:$M$65536,[1]记账凭证簿!$J$1:$J$65536,$C58,[1]记账凭证簿!$E$1:$E$65536,LEFTB(AR$3,2))</f>
        <v>#VALUE!</v>
      </c>
      <c r="AS58" s="49" t="e">
        <f t="shared" si="22"/>
        <v>#VALUE!</v>
      </c>
      <c r="AT58" s="49" t="e">
        <f t="shared" si="9"/>
        <v>#VALUE!</v>
      </c>
      <c r="AU58" s="49" t="e">
        <f>SUMIFS([1]记账凭证簿!$L$1:$L$65536,[1]记账凭证簿!$J$1:$J$65536,$C58,[1]记账凭证簿!$E$1:$E$65536,LEFTB(AU$3,2))</f>
        <v>#VALUE!</v>
      </c>
      <c r="AV58" s="49" t="e">
        <f>SUMIFS([1]记账凭证簿!$M$1:$M$65536,[1]记账凭证簿!$J$1:$J$65536,$C58,[1]记账凭证簿!$E$1:$E$65536,LEFTB(AV$3,2))</f>
        <v>#VALUE!</v>
      </c>
      <c r="AW58" s="49" t="e">
        <f t="shared" si="23"/>
        <v>#VALUE!</v>
      </c>
      <c r="AX58" s="49" t="e">
        <f t="shared" si="10"/>
        <v>#VALUE!</v>
      </c>
      <c r="AY58" s="49" t="e">
        <f>SUMIFS([1]记账凭证簿!$L$1:$L$65536,[1]记账凭证簿!$J$1:$J$65536,$C58,[1]记账凭证簿!$E$1:$E$65536,LEFTB(AY$3,2))</f>
        <v>#VALUE!</v>
      </c>
      <c r="AZ58" s="49" t="e">
        <f>SUMIFS([1]记账凭证簿!$M$1:$M$65536,[1]记账凭证簿!$J$1:$J$65536,$C58,[1]记账凭证簿!$E$1:$E$65536,LEFTB(AZ$3,2))</f>
        <v>#VALUE!</v>
      </c>
      <c r="BA58" s="49" t="e">
        <f t="shared" si="24"/>
        <v>#VALUE!</v>
      </c>
      <c r="BB58" s="49" t="e">
        <f t="shared" si="11"/>
        <v>#VALUE!</v>
      </c>
    </row>
    <row r="59" spans="2:54" ht="17.25" x14ac:dyDescent="0.2">
      <c r="B59" s="47">
        <v>6111</v>
      </c>
      <c r="C59" s="48" t="s">
        <v>228</v>
      </c>
      <c r="D59" s="48"/>
      <c r="E59" s="49"/>
      <c r="F59" s="49"/>
      <c r="G59" s="49" t="e">
        <f>SUMIFS([1]记账凭证簿!$L$1:$L$65536,[1]记账凭证簿!$J$1:$J$65536,$C59,[1]记账凭证簿!$E$1:$E$65536,LEFTB(G$3,2))</f>
        <v>#VALUE!</v>
      </c>
      <c r="H59" s="49" t="e">
        <f>SUMIFS([1]记账凭证簿!$M$1:$M$65536,[1]记账凭证簿!$J$1:$J$65536,$C59,[1]记账凭证簿!$E$1:$E$65536,LEFTB(H$3,2))</f>
        <v>#VALUE!</v>
      </c>
      <c r="I59" s="49" t="e">
        <f t="shared" si="12"/>
        <v>#VALUE!</v>
      </c>
      <c r="J59" s="49" t="e">
        <f t="shared" si="13"/>
        <v>#VALUE!</v>
      </c>
      <c r="K59" s="49" t="e">
        <f>SUMIFS([1]记账凭证簿!$L$1:$L$65536,[1]记账凭证簿!$J$1:$J$65536,$C59,[1]记账凭证簿!$E$1:$E$65536,LEFTB(K$3,2))</f>
        <v>#VALUE!</v>
      </c>
      <c r="L59" s="49" t="e">
        <f>SUMIFS([1]记账凭证簿!$M$1:$M$65536,[1]记账凭证簿!$J$1:$J$65536,$C59,[1]记账凭证簿!$E$1:$E$65536,LEFTB(L$3,2))</f>
        <v>#VALUE!</v>
      </c>
      <c r="M59" s="49" t="e">
        <f t="shared" si="14"/>
        <v>#VALUE!</v>
      </c>
      <c r="N59" s="49" t="e">
        <f t="shared" si="1"/>
        <v>#VALUE!</v>
      </c>
      <c r="O59" s="49" t="e">
        <f>SUMIFS([1]记账凭证簿!$L$1:$L$65536,[1]记账凭证簿!$J$1:$J$65536,$C59,[1]记账凭证簿!$E$1:$E$65536,LEFTB(O$3,2))</f>
        <v>#VALUE!</v>
      </c>
      <c r="P59" s="49" t="e">
        <f>SUMIFS([1]记账凭证簿!$M$1:$M$65536,[1]记账凭证簿!$J$1:$J$65536,$C59,[1]记账凭证簿!$E$1:$E$65536,LEFTB(P$3,2))</f>
        <v>#VALUE!</v>
      </c>
      <c r="Q59" s="49" t="e">
        <f t="shared" si="15"/>
        <v>#VALUE!</v>
      </c>
      <c r="R59" s="49" t="e">
        <f t="shared" si="2"/>
        <v>#VALUE!</v>
      </c>
      <c r="S59" s="49" t="e">
        <f>SUMIFS([1]记账凭证簿!$L$1:$L$65536,[1]记账凭证簿!$J$1:$J$65536,$C59,[1]记账凭证簿!$E$1:$E$65536,LEFTB(S$3,2))</f>
        <v>#VALUE!</v>
      </c>
      <c r="T59" s="49" t="e">
        <f>SUMIFS([1]记账凭证簿!$M$1:$M$65536,[1]记账凭证簿!$J$1:$J$65536,$C59,[1]记账凭证簿!$E$1:$E$65536,LEFTB(T$3,2))</f>
        <v>#VALUE!</v>
      </c>
      <c r="U59" s="49" t="e">
        <f t="shared" si="16"/>
        <v>#VALUE!</v>
      </c>
      <c r="V59" s="49" t="e">
        <f t="shared" si="3"/>
        <v>#VALUE!</v>
      </c>
      <c r="W59" s="49" t="e">
        <f>SUMIFS([1]记账凭证簿!$L$1:$L$65536,[1]记账凭证簿!$J$1:$J$65536,$C59,[1]记账凭证簿!$E$1:$E$65536,LEFTB(W$3,2))</f>
        <v>#VALUE!</v>
      </c>
      <c r="X59" s="49" t="e">
        <f>SUMIFS([1]记账凭证簿!$M$1:$M$65536,[1]记账凭证簿!$J$1:$J$65536,$C59,[1]记账凭证簿!$E$1:$E$65536,LEFTB(X$3,2))</f>
        <v>#VALUE!</v>
      </c>
      <c r="Y59" s="49" t="e">
        <f t="shared" si="17"/>
        <v>#VALUE!</v>
      </c>
      <c r="Z59" s="49" t="e">
        <f t="shared" si="4"/>
        <v>#VALUE!</v>
      </c>
      <c r="AA59" s="49" t="e">
        <f>SUMIFS([1]记账凭证簿!$L$1:$L$65536,[1]记账凭证簿!$J$1:$J$65536,$C59,[1]记账凭证簿!$E$1:$E$65536,LEFTB(AA$3,2))</f>
        <v>#VALUE!</v>
      </c>
      <c r="AB59" s="49" t="e">
        <f>SUMIFS([1]记账凭证簿!$M$1:$M$65536,[1]记账凭证簿!$J$1:$J$65536,$C59,[1]记账凭证簿!$E$1:$E$65536,LEFTB(AB$3,2))</f>
        <v>#VALUE!</v>
      </c>
      <c r="AC59" s="49" t="e">
        <f t="shared" si="18"/>
        <v>#VALUE!</v>
      </c>
      <c r="AD59" s="49" t="e">
        <f t="shared" si="5"/>
        <v>#VALUE!</v>
      </c>
      <c r="AE59" s="49" t="e">
        <f>SUMIFS([1]记账凭证簿!$L$1:$L$65536,[1]记账凭证簿!$J$1:$J$65536,$C59,[1]记账凭证簿!$E$1:$E$65536,LEFTB(AE$3,2))</f>
        <v>#VALUE!</v>
      </c>
      <c r="AF59" s="49" t="e">
        <f>SUMIFS([1]记账凭证簿!$M$1:$M$65536,[1]记账凭证簿!$J$1:$J$65536,$C59,[1]记账凭证簿!$E$1:$E$65536,LEFTB(AF$3,2))</f>
        <v>#VALUE!</v>
      </c>
      <c r="AG59" s="49" t="e">
        <f t="shared" si="19"/>
        <v>#VALUE!</v>
      </c>
      <c r="AH59" s="49" t="e">
        <f t="shared" si="6"/>
        <v>#VALUE!</v>
      </c>
      <c r="AI59" s="49" t="e">
        <f>SUMIFS([1]记账凭证簿!$L$1:$L$65536,[1]记账凭证簿!$J$1:$J$65536,$C59,[1]记账凭证簿!$E$1:$E$65536,LEFTB(AI$3,2))</f>
        <v>#VALUE!</v>
      </c>
      <c r="AJ59" s="49" t="e">
        <f>SUMIFS([1]记账凭证簿!$M$1:$M$65536,[1]记账凭证簿!$J$1:$J$65536,$C59,[1]记账凭证簿!$E$1:$E$65536,LEFTB(AJ$3,2))</f>
        <v>#VALUE!</v>
      </c>
      <c r="AK59" s="49" t="e">
        <f t="shared" si="20"/>
        <v>#VALUE!</v>
      </c>
      <c r="AL59" s="49" t="e">
        <f t="shared" si="7"/>
        <v>#VALUE!</v>
      </c>
      <c r="AM59" s="49" t="e">
        <f>SUMIFS([1]记账凭证簿!$L$1:$L$65536,[1]记账凭证簿!$J$1:$J$65536,$C59,[1]记账凭证簿!$E$1:$E$65536,LEFTB(AM$3,2))</f>
        <v>#VALUE!</v>
      </c>
      <c r="AN59" s="49" t="e">
        <f>SUMIFS([1]记账凭证簿!$M$1:$M$65536,[1]记账凭证簿!$J$1:$J$65536,$C59,[1]记账凭证簿!$E$1:$E$65536,LEFTB(AN$3,2))</f>
        <v>#VALUE!</v>
      </c>
      <c r="AO59" s="49" t="e">
        <f t="shared" si="21"/>
        <v>#VALUE!</v>
      </c>
      <c r="AP59" s="49" t="e">
        <f t="shared" si="8"/>
        <v>#VALUE!</v>
      </c>
      <c r="AQ59" s="49" t="e">
        <f>SUMIFS([1]记账凭证簿!$L$1:$L$65536,[1]记账凭证簿!$J$1:$J$65536,$C59,[1]记账凭证簿!$E$1:$E$65536,LEFTB(AQ$3,2))</f>
        <v>#VALUE!</v>
      </c>
      <c r="AR59" s="49" t="e">
        <f>SUMIFS([1]记账凭证簿!$M$1:$M$65536,[1]记账凭证簿!$J$1:$J$65536,$C59,[1]记账凭证簿!$E$1:$E$65536,LEFTB(AR$3,2))</f>
        <v>#VALUE!</v>
      </c>
      <c r="AS59" s="49" t="e">
        <f t="shared" si="22"/>
        <v>#VALUE!</v>
      </c>
      <c r="AT59" s="49" t="e">
        <f t="shared" si="9"/>
        <v>#VALUE!</v>
      </c>
      <c r="AU59" s="49" t="e">
        <f>SUMIFS([1]记账凭证簿!$L$1:$L$65536,[1]记账凭证簿!$J$1:$J$65536,$C59,[1]记账凭证簿!$E$1:$E$65536,LEFTB(AU$3,2))</f>
        <v>#VALUE!</v>
      </c>
      <c r="AV59" s="49" t="e">
        <f>SUMIFS([1]记账凭证簿!$M$1:$M$65536,[1]记账凭证簿!$J$1:$J$65536,$C59,[1]记账凭证簿!$E$1:$E$65536,LEFTB(AV$3,2))</f>
        <v>#VALUE!</v>
      </c>
      <c r="AW59" s="49" t="e">
        <f t="shared" si="23"/>
        <v>#VALUE!</v>
      </c>
      <c r="AX59" s="49" t="e">
        <f t="shared" si="10"/>
        <v>#VALUE!</v>
      </c>
      <c r="AY59" s="49" t="e">
        <f>SUMIFS([1]记账凭证簿!$L$1:$L$65536,[1]记账凭证簿!$J$1:$J$65536,$C59,[1]记账凭证簿!$E$1:$E$65536,LEFTB(AY$3,2))</f>
        <v>#VALUE!</v>
      </c>
      <c r="AZ59" s="49" t="e">
        <f>SUMIFS([1]记账凭证簿!$M$1:$M$65536,[1]记账凭证簿!$J$1:$J$65536,$C59,[1]记账凭证簿!$E$1:$E$65536,LEFTB(AZ$3,2))</f>
        <v>#VALUE!</v>
      </c>
      <c r="BA59" s="49" t="e">
        <f t="shared" si="24"/>
        <v>#VALUE!</v>
      </c>
      <c r="BB59" s="49" t="e">
        <f t="shared" si="11"/>
        <v>#VALUE!</v>
      </c>
    </row>
    <row r="60" spans="2:54" ht="17.25" x14ac:dyDescent="0.2">
      <c r="B60" s="47">
        <v>6301</v>
      </c>
      <c r="C60" s="48" t="s">
        <v>229</v>
      </c>
      <c r="D60" s="48"/>
      <c r="E60" s="49"/>
      <c r="F60" s="49"/>
      <c r="G60" s="49" t="e">
        <f>SUMIFS([1]记账凭证簿!$L$1:$L$65536,[1]记账凭证簿!$J$1:$J$65536,$C60,[1]记账凭证簿!$E$1:$E$65536,LEFTB(G$3,2))</f>
        <v>#VALUE!</v>
      </c>
      <c r="H60" s="49" t="e">
        <f>SUMIFS([1]记账凭证簿!$M$1:$M$65536,[1]记账凭证簿!$J$1:$J$65536,$C60,[1]记账凭证簿!$E$1:$E$65536,LEFTB(H$3,2))</f>
        <v>#VALUE!</v>
      </c>
      <c r="I60" s="49" t="e">
        <f t="shared" si="12"/>
        <v>#VALUE!</v>
      </c>
      <c r="J60" s="49" t="e">
        <f t="shared" si="13"/>
        <v>#VALUE!</v>
      </c>
      <c r="K60" s="49" t="e">
        <f>SUMIFS([1]记账凭证簿!$L$1:$L$65536,[1]记账凭证簿!$J$1:$J$65536,$C60,[1]记账凭证簿!$E$1:$E$65536,LEFTB(K$3,2))</f>
        <v>#VALUE!</v>
      </c>
      <c r="L60" s="49" t="e">
        <f>SUMIFS([1]记账凭证簿!$M$1:$M$65536,[1]记账凭证簿!$J$1:$J$65536,$C60,[1]记账凭证簿!$E$1:$E$65536,LEFTB(L$3,2))</f>
        <v>#VALUE!</v>
      </c>
      <c r="M60" s="49" t="e">
        <f t="shared" si="14"/>
        <v>#VALUE!</v>
      </c>
      <c r="N60" s="49" t="e">
        <f t="shared" si="1"/>
        <v>#VALUE!</v>
      </c>
      <c r="O60" s="49" t="e">
        <f>SUMIFS([1]记账凭证簿!$L$1:$L$65536,[1]记账凭证簿!$J$1:$J$65536,$C60,[1]记账凭证簿!$E$1:$E$65536,LEFTB(O$3,2))</f>
        <v>#VALUE!</v>
      </c>
      <c r="P60" s="49" t="e">
        <f>SUMIFS([1]记账凭证簿!$M$1:$M$65536,[1]记账凭证簿!$J$1:$J$65536,$C60,[1]记账凭证簿!$E$1:$E$65536,LEFTB(P$3,2))</f>
        <v>#VALUE!</v>
      </c>
      <c r="Q60" s="49" t="e">
        <f t="shared" si="15"/>
        <v>#VALUE!</v>
      </c>
      <c r="R60" s="49" t="e">
        <f t="shared" si="2"/>
        <v>#VALUE!</v>
      </c>
      <c r="S60" s="49" t="e">
        <f>SUMIFS([1]记账凭证簿!$L$1:$L$65536,[1]记账凭证簿!$J$1:$J$65536,$C60,[1]记账凭证簿!$E$1:$E$65536,LEFTB(S$3,2))</f>
        <v>#VALUE!</v>
      </c>
      <c r="T60" s="49" t="e">
        <f>SUMIFS([1]记账凭证簿!$M$1:$M$65536,[1]记账凭证簿!$J$1:$J$65536,$C60,[1]记账凭证簿!$E$1:$E$65536,LEFTB(T$3,2))</f>
        <v>#VALUE!</v>
      </c>
      <c r="U60" s="49" t="e">
        <f t="shared" si="16"/>
        <v>#VALUE!</v>
      </c>
      <c r="V60" s="49" t="e">
        <f t="shared" si="3"/>
        <v>#VALUE!</v>
      </c>
      <c r="W60" s="49" t="e">
        <f>SUMIFS([1]记账凭证簿!$L$1:$L$65536,[1]记账凭证簿!$J$1:$J$65536,$C60,[1]记账凭证簿!$E$1:$E$65536,LEFTB(W$3,2))</f>
        <v>#VALUE!</v>
      </c>
      <c r="X60" s="49" t="e">
        <f>SUMIFS([1]记账凭证簿!$M$1:$M$65536,[1]记账凭证簿!$J$1:$J$65536,$C60,[1]记账凭证簿!$E$1:$E$65536,LEFTB(X$3,2))</f>
        <v>#VALUE!</v>
      </c>
      <c r="Y60" s="49" t="e">
        <f t="shared" si="17"/>
        <v>#VALUE!</v>
      </c>
      <c r="Z60" s="49" t="e">
        <f t="shared" si="4"/>
        <v>#VALUE!</v>
      </c>
      <c r="AA60" s="49" t="e">
        <f>SUMIFS([1]记账凭证簿!$L$1:$L$65536,[1]记账凭证簿!$J$1:$J$65536,$C60,[1]记账凭证簿!$E$1:$E$65536,LEFTB(AA$3,2))</f>
        <v>#VALUE!</v>
      </c>
      <c r="AB60" s="49" t="e">
        <f>SUMIFS([1]记账凭证簿!$M$1:$M$65536,[1]记账凭证簿!$J$1:$J$65536,$C60,[1]记账凭证簿!$E$1:$E$65536,LEFTB(AB$3,2))</f>
        <v>#VALUE!</v>
      </c>
      <c r="AC60" s="49" t="e">
        <f t="shared" si="18"/>
        <v>#VALUE!</v>
      </c>
      <c r="AD60" s="49" t="e">
        <f t="shared" si="5"/>
        <v>#VALUE!</v>
      </c>
      <c r="AE60" s="49" t="e">
        <f>SUMIFS([1]记账凭证簿!$L$1:$L$65536,[1]记账凭证簿!$J$1:$J$65536,$C60,[1]记账凭证簿!$E$1:$E$65536,LEFTB(AE$3,2))</f>
        <v>#VALUE!</v>
      </c>
      <c r="AF60" s="49" t="e">
        <f>SUMIFS([1]记账凭证簿!$M$1:$M$65536,[1]记账凭证簿!$J$1:$J$65536,$C60,[1]记账凭证簿!$E$1:$E$65536,LEFTB(AF$3,2))</f>
        <v>#VALUE!</v>
      </c>
      <c r="AG60" s="49" t="e">
        <f t="shared" si="19"/>
        <v>#VALUE!</v>
      </c>
      <c r="AH60" s="49" t="e">
        <f t="shared" si="6"/>
        <v>#VALUE!</v>
      </c>
      <c r="AI60" s="49" t="e">
        <f>SUMIFS([1]记账凭证簿!$L$1:$L$65536,[1]记账凭证簿!$J$1:$J$65536,$C60,[1]记账凭证簿!$E$1:$E$65536,LEFTB(AI$3,2))</f>
        <v>#VALUE!</v>
      </c>
      <c r="AJ60" s="49" t="e">
        <f>SUMIFS([1]记账凭证簿!$M$1:$M$65536,[1]记账凭证簿!$J$1:$J$65536,$C60,[1]记账凭证簿!$E$1:$E$65536,LEFTB(AJ$3,2))</f>
        <v>#VALUE!</v>
      </c>
      <c r="AK60" s="49" t="e">
        <f t="shared" si="20"/>
        <v>#VALUE!</v>
      </c>
      <c r="AL60" s="49" t="e">
        <f t="shared" si="7"/>
        <v>#VALUE!</v>
      </c>
      <c r="AM60" s="49" t="e">
        <f>SUMIFS([1]记账凭证簿!$L$1:$L$65536,[1]记账凭证簿!$J$1:$J$65536,$C60,[1]记账凭证簿!$E$1:$E$65536,LEFTB(AM$3,2))</f>
        <v>#VALUE!</v>
      </c>
      <c r="AN60" s="49" t="e">
        <f>SUMIFS([1]记账凭证簿!$M$1:$M$65536,[1]记账凭证簿!$J$1:$J$65536,$C60,[1]记账凭证簿!$E$1:$E$65536,LEFTB(AN$3,2))</f>
        <v>#VALUE!</v>
      </c>
      <c r="AO60" s="49" t="e">
        <f t="shared" si="21"/>
        <v>#VALUE!</v>
      </c>
      <c r="AP60" s="49" t="e">
        <f t="shared" si="8"/>
        <v>#VALUE!</v>
      </c>
      <c r="AQ60" s="49" t="e">
        <f>SUMIFS([1]记账凭证簿!$L$1:$L$65536,[1]记账凭证簿!$J$1:$J$65536,$C60,[1]记账凭证簿!$E$1:$E$65536,LEFTB(AQ$3,2))</f>
        <v>#VALUE!</v>
      </c>
      <c r="AR60" s="49" t="e">
        <f>SUMIFS([1]记账凭证簿!$M$1:$M$65536,[1]记账凭证簿!$J$1:$J$65536,$C60,[1]记账凭证簿!$E$1:$E$65536,LEFTB(AR$3,2))</f>
        <v>#VALUE!</v>
      </c>
      <c r="AS60" s="49" t="e">
        <f t="shared" si="22"/>
        <v>#VALUE!</v>
      </c>
      <c r="AT60" s="49" t="e">
        <f t="shared" si="9"/>
        <v>#VALUE!</v>
      </c>
      <c r="AU60" s="49" t="e">
        <f>SUMIFS([1]记账凭证簿!$L$1:$L$65536,[1]记账凭证簿!$J$1:$J$65536,$C60,[1]记账凭证簿!$E$1:$E$65536,LEFTB(AU$3,2))</f>
        <v>#VALUE!</v>
      </c>
      <c r="AV60" s="49" t="e">
        <f>SUMIFS([1]记账凭证簿!$M$1:$M$65536,[1]记账凭证簿!$J$1:$J$65536,$C60,[1]记账凭证簿!$E$1:$E$65536,LEFTB(AV$3,2))</f>
        <v>#VALUE!</v>
      </c>
      <c r="AW60" s="49" t="e">
        <f t="shared" si="23"/>
        <v>#VALUE!</v>
      </c>
      <c r="AX60" s="49" t="e">
        <f t="shared" si="10"/>
        <v>#VALUE!</v>
      </c>
      <c r="AY60" s="49" t="e">
        <f>SUMIFS([1]记账凭证簿!$L$1:$L$65536,[1]记账凭证簿!$J$1:$J$65536,$C60,[1]记账凭证簿!$E$1:$E$65536,LEFTB(AY$3,2))</f>
        <v>#VALUE!</v>
      </c>
      <c r="AZ60" s="49" t="e">
        <f>SUMIFS([1]记账凭证簿!$M$1:$M$65536,[1]记账凭证簿!$J$1:$J$65536,$C60,[1]记账凭证簿!$E$1:$E$65536,LEFTB(AZ$3,2))</f>
        <v>#VALUE!</v>
      </c>
      <c r="BA60" s="49" t="e">
        <f t="shared" si="24"/>
        <v>#VALUE!</v>
      </c>
      <c r="BB60" s="49" t="e">
        <f t="shared" si="11"/>
        <v>#VALUE!</v>
      </c>
    </row>
    <row r="61" spans="2:54" ht="17.25" x14ac:dyDescent="0.2">
      <c r="B61" s="47">
        <v>6401</v>
      </c>
      <c r="C61" s="48" t="s">
        <v>230</v>
      </c>
      <c r="D61" s="48"/>
      <c r="E61" s="49"/>
      <c r="F61" s="49"/>
      <c r="G61" s="49" t="e">
        <f>SUMIFS([1]记账凭证簿!$L$1:$L$65536,[1]记账凭证簿!$J$1:$J$65536,$C61,[1]记账凭证簿!$E$1:$E$65536,LEFTB(G$3,2))</f>
        <v>#VALUE!</v>
      </c>
      <c r="H61" s="49" t="e">
        <f>SUMIFS([1]记账凭证簿!$M$1:$M$65536,[1]记账凭证簿!$J$1:$J$65536,$C61,[1]记账凭证簿!$E$1:$E$65536,LEFTB(H$3,2))</f>
        <v>#VALUE!</v>
      </c>
      <c r="I61" s="49" t="e">
        <f t="shared" si="12"/>
        <v>#VALUE!</v>
      </c>
      <c r="J61" s="49" t="e">
        <f t="shared" si="13"/>
        <v>#VALUE!</v>
      </c>
      <c r="K61" s="49" t="e">
        <f>SUMIFS([1]记账凭证簿!$L$1:$L$65536,[1]记账凭证簿!$J$1:$J$65536,$C61,[1]记账凭证簿!$E$1:$E$65536,LEFTB(K$3,2))</f>
        <v>#VALUE!</v>
      </c>
      <c r="L61" s="49" t="e">
        <f>SUMIFS([1]记账凭证簿!$M$1:$M$65536,[1]记账凭证簿!$J$1:$J$65536,$C61,[1]记账凭证簿!$E$1:$E$65536,LEFTB(L$3,2))</f>
        <v>#VALUE!</v>
      </c>
      <c r="M61" s="49" t="e">
        <f t="shared" si="14"/>
        <v>#VALUE!</v>
      </c>
      <c r="N61" s="49" t="e">
        <f t="shared" si="1"/>
        <v>#VALUE!</v>
      </c>
      <c r="O61" s="49" t="e">
        <f>SUMIFS([1]记账凭证簿!$L$1:$L$65536,[1]记账凭证簿!$J$1:$J$65536,$C61,[1]记账凭证簿!$E$1:$E$65536,LEFTB(O$3,2))</f>
        <v>#VALUE!</v>
      </c>
      <c r="P61" s="49" t="e">
        <f>SUMIFS([1]记账凭证簿!$M$1:$M$65536,[1]记账凭证簿!$J$1:$J$65536,$C61,[1]记账凭证簿!$E$1:$E$65536,LEFTB(P$3,2))</f>
        <v>#VALUE!</v>
      </c>
      <c r="Q61" s="49" t="e">
        <f t="shared" si="15"/>
        <v>#VALUE!</v>
      </c>
      <c r="R61" s="49" t="e">
        <f t="shared" si="2"/>
        <v>#VALUE!</v>
      </c>
      <c r="S61" s="49" t="e">
        <f>SUMIFS([1]记账凭证簿!$L$1:$L$65536,[1]记账凭证簿!$J$1:$J$65536,$C61,[1]记账凭证簿!$E$1:$E$65536,LEFTB(S$3,2))</f>
        <v>#VALUE!</v>
      </c>
      <c r="T61" s="49" t="e">
        <f>SUMIFS([1]记账凭证簿!$M$1:$M$65536,[1]记账凭证簿!$J$1:$J$65536,$C61,[1]记账凭证簿!$E$1:$E$65536,LEFTB(T$3,2))</f>
        <v>#VALUE!</v>
      </c>
      <c r="U61" s="49" t="e">
        <f t="shared" si="16"/>
        <v>#VALUE!</v>
      </c>
      <c r="V61" s="49" t="e">
        <f t="shared" si="3"/>
        <v>#VALUE!</v>
      </c>
      <c r="W61" s="49" t="e">
        <f>SUMIFS([1]记账凭证簿!$L$1:$L$65536,[1]记账凭证簿!$J$1:$J$65536,$C61,[1]记账凭证簿!$E$1:$E$65536,LEFTB(W$3,2))</f>
        <v>#VALUE!</v>
      </c>
      <c r="X61" s="49" t="e">
        <f>SUMIFS([1]记账凭证簿!$M$1:$M$65536,[1]记账凭证簿!$J$1:$J$65536,$C61,[1]记账凭证簿!$E$1:$E$65536,LEFTB(X$3,2))</f>
        <v>#VALUE!</v>
      </c>
      <c r="Y61" s="49" t="e">
        <f t="shared" si="17"/>
        <v>#VALUE!</v>
      </c>
      <c r="Z61" s="49" t="e">
        <f t="shared" si="4"/>
        <v>#VALUE!</v>
      </c>
      <c r="AA61" s="49" t="e">
        <f>SUMIFS([1]记账凭证簿!$L$1:$L$65536,[1]记账凭证簿!$J$1:$J$65536,$C61,[1]记账凭证簿!$E$1:$E$65536,LEFTB(AA$3,2))</f>
        <v>#VALUE!</v>
      </c>
      <c r="AB61" s="49" t="e">
        <f>SUMIFS([1]记账凭证簿!$M$1:$M$65536,[1]记账凭证簿!$J$1:$J$65536,$C61,[1]记账凭证簿!$E$1:$E$65536,LEFTB(AB$3,2))</f>
        <v>#VALUE!</v>
      </c>
      <c r="AC61" s="49" t="e">
        <f t="shared" si="18"/>
        <v>#VALUE!</v>
      </c>
      <c r="AD61" s="49" t="e">
        <f t="shared" si="5"/>
        <v>#VALUE!</v>
      </c>
      <c r="AE61" s="49" t="e">
        <f>SUMIFS([1]记账凭证簿!$L$1:$L$65536,[1]记账凭证簿!$J$1:$J$65536,$C61,[1]记账凭证簿!$E$1:$E$65536,LEFTB(AE$3,2))</f>
        <v>#VALUE!</v>
      </c>
      <c r="AF61" s="49" t="e">
        <f>SUMIFS([1]记账凭证簿!$M$1:$M$65536,[1]记账凭证簿!$J$1:$J$65536,$C61,[1]记账凭证簿!$E$1:$E$65536,LEFTB(AF$3,2))</f>
        <v>#VALUE!</v>
      </c>
      <c r="AG61" s="49" t="e">
        <f t="shared" si="19"/>
        <v>#VALUE!</v>
      </c>
      <c r="AH61" s="49" t="e">
        <f t="shared" si="6"/>
        <v>#VALUE!</v>
      </c>
      <c r="AI61" s="49" t="e">
        <f>SUMIFS([1]记账凭证簿!$L$1:$L$65536,[1]记账凭证簿!$J$1:$J$65536,$C61,[1]记账凭证簿!$E$1:$E$65536,LEFTB(AI$3,2))</f>
        <v>#VALUE!</v>
      </c>
      <c r="AJ61" s="49" t="e">
        <f>SUMIFS([1]记账凭证簿!$M$1:$M$65536,[1]记账凭证簿!$J$1:$J$65536,$C61,[1]记账凭证簿!$E$1:$E$65536,LEFTB(AJ$3,2))</f>
        <v>#VALUE!</v>
      </c>
      <c r="AK61" s="49" t="e">
        <f t="shared" si="20"/>
        <v>#VALUE!</v>
      </c>
      <c r="AL61" s="49" t="e">
        <f t="shared" si="7"/>
        <v>#VALUE!</v>
      </c>
      <c r="AM61" s="49" t="e">
        <f>SUMIFS([1]记账凭证簿!$L$1:$L$65536,[1]记账凭证簿!$J$1:$J$65536,$C61,[1]记账凭证簿!$E$1:$E$65536,LEFTB(AM$3,2))</f>
        <v>#VALUE!</v>
      </c>
      <c r="AN61" s="49" t="e">
        <f>SUMIFS([1]记账凭证簿!$M$1:$M$65536,[1]记账凭证簿!$J$1:$J$65536,$C61,[1]记账凭证簿!$E$1:$E$65536,LEFTB(AN$3,2))</f>
        <v>#VALUE!</v>
      </c>
      <c r="AO61" s="49" t="e">
        <f t="shared" si="21"/>
        <v>#VALUE!</v>
      </c>
      <c r="AP61" s="49" t="e">
        <f t="shared" si="8"/>
        <v>#VALUE!</v>
      </c>
      <c r="AQ61" s="49" t="e">
        <f>SUMIFS([1]记账凭证簿!$L$1:$L$65536,[1]记账凭证簿!$J$1:$J$65536,$C61,[1]记账凭证簿!$E$1:$E$65536,LEFTB(AQ$3,2))</f>
        <v>#VALUE!</v>
      </c>
      <c r="AR61" s="49" t="e">
        <f>SUMIFS([1]记账凭证簿!$M$1:$M$65536,[1]记账凭证簿!$J$1:$J$65536,$C61,[1]记账凭证簿!$E$1:$E$65536,LEFTB(AR$3,2))</f>
        <v>#VALUE!</v>
      </c>
      <c r="AS61" s="49" t="e">
        <f t="shared" si="22"/>
        <v>#VALUE!</v>
      </c>
      <c r="AT61" s="49" t="e">
        <f t="shared" si="9"/>
        <v>#VALUE!</v>
      </c>
      <c r="AU61" s="49" t="e">
        <f>SUMIFS([1]记账凭证簿!$L$1:$L$65536,[1]记账凭证簿!$J$1:$J$65536,$C61,[1]记账凭证簿!$E$1:$E$65536,LEFTB(AU$3,2))</f>
        <v>#VALUE!</v>
      </c>
      <c r="AV61" s="49" t="e">
        <f>SUMIFS([1]记账凭证簿!$M$1:$M$65536,[1]记账凭证簿!$J$1:$J$65536,$C61,[1]记账凭证簿!$E$1:$E$65536,LEFTB(AV$3,2))</f>
        <v>#VALUE!</v>
      </c>
      <c r="AW61" s="49" t="e">
        <f t="shared" si="23"/>
        <v>#VALUE!</v>
      </c>
      <c r="AX61" s="49" t="e">
        <f t="shared" si="10"/>
        <v>#VALUE!</v>
      </c>
      <c r="AY61" s="49" t="e">
        <f>SUMIFS([1]记账凭证簿!$L$1:$L$65536,[1]记账凭证簿!$J$1:$J$65536,$C61,[1]记账凭证簿!$E$1:$E$65536,LEFTB(AY$3,2))</f>
        <v>#VALUE!</v>
      </c>
      <c r="AZ61" s="49" t="e">
        <f>SUMIFS([1]记账凭证簿!$M$1:$M$65536,[1]记账凭证簿!$J$1:$J$65536,$C61,[1]记账凭证簿!$E$1:$E$65536,LEFTB(AZ$3,2))</f>
        <v>#VALUE!</v>
      </c>
      <c r="BA61" s="49" t="e">
        <f t="shared" si="24"/>
        <v>#VALUE!</v>
      </c>
      <c r="BB61" s="49" t="e">
        <f t="shared" si="11"/>
        <v>#VALUE!</v>
      </c>
    </row>
    <row r="62" spans="2:54" ht="17.25" x14ac:dyDescent="0.2">
      <c r="B62" s="47">
        <v>6402</v>
      </c>
      <c r="C62" s="48" t="s">
        <v>231</v>
      </c>
      <c r="D62" s="48"/>
      <c r="E62" s="49"/>
      <c r="F62" s="49"/>
      <c r="G62" s="49" t="e">
        <f>SUMIFS([1]记账凭证簿!$L$1:$L$65536,[1]记账凭证簿!$J$1:$J$65536,$C62,[1]记账凭证簿!$E$1:$E$65536,LEFTB(G$3,2))</f>
        <v>#VALUE!</v>
      </c>
      <c r="H62" s="49" t="e">
        <f>SUMIFS([1]记账凭证簿!$M$1:$M$65536,[1]记账凭证簿!$J$1:$J$65536,$C62,[1]记账凭证簿!$E$1:$E$65536,LEFTB(H$3,2))</f>
        <v>#VALUE!</v>
      </c>
      <c r="I62" s="49" t="e">
        <f t="shared" si="12"/>
        <v>#VALUE!</v>
      </c>
      <c r="J62" s="49" t="e">
        <f t="shared" si="13"/>
        <v>#VALUE!</v>
      </c>
      <c r="K62" s="49" t="e">
        <f>SUMIFS([1]记账凭证簿!$L$1:$L$65536,[1]记账凭证簿!$J$1:$J$65536,$C62,[1]记账凭证簿!$E$1:$E$65536,LEFTB(K$3,2))</f>
        <v>#VALUE!</v>
      </c>
      <c r="L62" s="49" t="e">
        <f>SUMIFS([1]记账凭证簿!$M$1:$M$65536,[1]记账凭证簿!$J$1:$J$65536,$C62,[1]记账凭证簿!$E$1:$E$65536,LEFTB(L$3,2))</f>
        <v>#VALUE!</v>
      </c>
      <c r="M62" s="49" t="e">
        <f t="shared" si="14"/>
        <v>#VALUE!</v>
      </c>
      <c r="N62" s="49" t="e">
        <f t="shared" si="1"/>
        <v>#VALUE!</v>
      </c>
      <c r="O62" s="49" t="e">
        <f>SUMIFS([1]记账凭证簿!$L$1:$L$65536,[1]记账凭证簿!$J$1:$J$65536,$C62,[1]记账凭证簿!$E$1:$E$65536,LEFTB(O$3,2))</f>
        <v>#VALUE!</v>
      </c>
      <c r="P62" s="49" t="e">
        <f>SUMIFS([1]记账凭证簿!$M$1:$M$65536,[1]记账凭证簿!$J$1:$J$65536,$C62,[1]记账凭证簿!$E$1:$E$65536,LEFTB(P$3,2))</f>
        <v>#VALUE!</v>
      </c>
      <c r="Q62" s="49" t="e">
        <f t="shared" si="15"/>
        <v>#VALUE!</v>
      </c>
      <c r="R62" s="49" t="e">
        <f t="shared" si="2"/>
        <v>#VALUE!</v>
      </c>
      <c r="S62" s="49" t="e">
        <f>SUMIFS([1]记账凭证簿!$L$1:$L$65536,[1]记账凭证簿!$J$1:$J$65536,$C62,[1]记账凭证簿!$E$1:$E$65536,LEFTB(S$3,2))</f>
        <v>#VALUE!</v>
      </c>
      <c r="T62" s="49" t="e">
        <f>SUMIFS([1]记账凭证簿!$M$1:$M$65536,[1]记账凭证簿!$J$1:$J$65536,$C62,[1]记账凭证簿!$E$1:$E$65536,LEFTB(T$3,2))</f>
        <v>#VALUE!</v>
      </c>
      <c r="U62" s="49" t="e">
        <f t="shared" si="16"/>
        <v>#VALUE!</v>
      </c>
      <c r="V62" s="49" t="e">
        <f t="shared" si="3"/>
        <v>#VALUE!</v>
      </c>
      <c r="W62" s="49" t="e">
        <f>SUMIFS([1]记账凭证簿!$L$1:$L$65536,[1]记账凭证簿!$J$1:$J$65536,$C62,[1]记账凭证簿!$E$1:$E$65536,LEFTB(W$3,2))</f>
        <v>#VALUE!</v>
      </c>
      <c r="X62" s="49" t="e">
        <f>SUMIFS([1]记账凭证簿!$M$1:$M$65536,[1]记账凭证簿!$J$1:$J$65536,$C62,[1]记账凭证簿!$E$1:$E$65536,LEFTB(X$3,2))</f>
        <v>#VALUE!</v>
      </c>
      <c r="Y62" s="49" t="e">
        <f t="shared" si="17"/>
        <v>#VALUE!</v>
      </c>
      <c r="Z62" s="49" t="e">
        <f t="shared" si="4"/>
        <v>#VALUE!</v>
      </c>
      <c r="AA62" s="49" t="e">
        <f>SUMIFS([1]记账凭证簿!$L$1:$L$65536,[1]记账凭证簿!$J$1:$J$65536,$C62,[1]记账凭证簿!$E$1:$E$65536,LEFTB(AA$3,2))</f>
        <v>#VALUE!</v>
      </c>
      <c r="AB62" s="49" t="e">
        <f>SUMIFS([1]记账凭证簿!$M$1:$M$65536,[1]记账凭证簿!$J$1:$J$65536,$C62,[1]记账凭证簿!$E$1:$E$65536,LEFTB(AB$3,2))</f>
        <v>#VALUE!</v>
      </c>
      <c r="AC62" s="49" t="e">
        <f t="shared" si="18"/>
        <v>#VALUE!</v>
      </c>
      <c r="AD62" s="49" t="e">
        <f t="shared" si="5"/>
        <v>#VALUE!</v>
      </c>
      <c r="AE62" s="49" t="e">
        <f>SUMIFS([1]记账凭证簿!$L$1:$L$65536,[1]记账凭证簿!$J$1:$J$65536,$C62,[1]记账凭证簿!$E$1:$E$65536,LEFTB(AE$3,2))</f>
        <v>#VALUE!</v>
      </c>
      <c r="AF62" s="49" t="e">
        <f>SUMIFS([1]记账凭证簿!$M$1:$M$65536,[1]记账凭证簿!$J$1:$J$65536,$C62,[1]记账凭证簿!$E$1:$E$65536,LEFTB(AF$3,2))</f>
        <v>#VALUE!</v>
      </c>
      <c r="AG62" s="49" t="e">
        <f t="shared" si="19"/>
        <v>#VALUE!</v>
      </c>
      <c r="AH62" s="49" t="e">
        <f t="shared" si="6"/>
        <v>#VALUE!</v>
      </c>
      <c r="AI62" s="49" t="e">
        <f>SUMIFS([1]记账凭证簿!$L$1:$L$65536,[1]记账凭证簿!$J$1:$J$65536,$C62,[1]记账凭证簿!$E$1:$E$65536,LEFTB(AI$3,2))</f>
        <v>#VALUE!</v>
      </c>
      <c r="AJ62" s="49" t="e">
        <f>SUMIFS([1]记账凭证簿!$M$1:$M$65536,[1]记账凭证簿!$J$1:$J$65536,$C62,[1]记账凭证簿!$E$1:$E$65536,LEFTB(AJ$3,2))</f>
        <v>#VALUE!</v>
      </c>
      <c r="AK62" s="49" t="e">
        <f t="shared" si="20"/>
        <v>#VALUE!</v>
      </c>
      <c r="AL62" s="49" t="e">
        <f t="shared" si="7"/>
        <v>#VALUE!</v>
      </c>
      <c r="AM62" s="49" t="e">
        <f>SUMIFS([1]记账凭证簿!$L$1:$L$65536,[1]记账凭证簿!$J$1:$J$65536,$C62,[1]记账凭证簿!$E$1:$E$65536,LEFTB(AM$3,2))</f>
        <v>#VALUE!</v>
      </c>
      <c r="AN62" s="49" t="e">
        <f>SUMIFS([1]记账凭证簿!$M$1:$M$65536,[1]记账凭证簿!$J$1:$J$65536,$C62,[1]记账凭证簿!$E$1:$E$65536,LEFTB(AN$3,2))</f>
        <v>#VALUE!</v>
      </c>
      <c r="AO62" s="49" t="e">
        <f t="shared" si="21"/>
        <v>#VALUE!</v>
      </c>
      <c r="AP62" s="49" t="e">
        <f t="shared" si="8"/>
        <v>#VALUE!</v>
      </c>
      <c r="AQ62" s="49" t="e">
        <f>SUMIFS([1]记账凭证簿!$L$1:$L$65536,[1]记账凭证簿!$J$1:$J$65536,$C62,[1]记账凭证簿!$E$1:$E$65536,LEFTB(AQ$3,2))</f>
        <v>#VALUE!</v>
      </c>
      <c r="AR62" s="49" t="e">
        <f>SUMIFS([1]记账凭证簿!$M$1:$M$65536,[1]记账凭证簿!$J$1:$J$65536,$C62,[1]记账凭证簿!$E$1:$E$65536,LEFTB(AR$3,2))</f>
        <v>#VALUE!</v>
      </c>
      <c r="AS62" s="49" t="e">
        <f t="shared" si="22"/>
        <v>#VALUE!</v>
      </c>
      <c r="AT62" s="49" t="e">
        <f t="shared" si="9"/>
        <v>#VALUE!</v>
      </c>
      <c r="AU62" s="49" t="e">
        <f>SUMIFS([1]记账凭证簿!$L$1:$L$65536,[1]记账凭证簿!$J$1:$J$65536,$C62,[1]记账凭证簿!$E$1:$E$65536,LEFTB(AU$3,2))</f>
        <v>#VALUE!</v>
      </c>
      <c r="AV62" s="49" t="e">
        <f>SUMIFS([1]记账凭证簿!$M$1:$M$65536,[1]记账凭证簿!$J$1:$J$65536,$C62,[1]记账凭证簿!$E$1:$E$65536,LEFTB(AV$3,2))</f>
        <v>#VALUE!</v>
      </c>
      <c r="AW62" s="49" t="e">
        <f t="shared" si="23"/>
        <v>#VALUE!</v>
      </c>
      <c r="AX62" s="49" t="e">
        <f t="shared" si="10"/>
        <v>#VALUE!</v>
      </c>
      <c r="AY62" s="49" t="e">
        <f>SUMIFS([1]记账凭证簿!$L$1:$L$65536,[1]记账凭证簿!$J$1:$J$65536,$C62,[1]记账凭证簿!$E$1:$E$65536,LEFTB(AY$3,2))</f>
        <v>#VALUE!</v>
      </c>
      <c r="AZ62" s="49" t="e">
        <f>SUMIFS([1]记账凭证簿!$M$1:$M$65536,[1]记账凭证簿!$J$1:$J$65536,$C62,[1]记账凭证簿!$E$1:$E$65536,LEFTB(AZ$3,2))</f>
        <v>#VALUE!</v>
      </c>
      <c r="BA62" s="49" t="e">
        <f t="shared" si="24"/>
        <v>#VALUE!</v>
      </c>
      <c r="BB62" s="49" t="e">
        <f t="shared" si="11"/>
        <v>#VALUE!</v>
      </c>
    </row>
    <row r="63" spans="2:54" ht="17.25" x14ac:dyDescent="0.2">
      <c r="B63" s="47">
        <v>6403</v>
      </c>
      <c r="C63" s="48" t="s">
        <v>232</v>
      </c>
      <c r="D63" s="48"/>
      <c r="E63" s="49"/>
      <c r="F63" s="49"/>
      <c r="G63" s="49" t="e">
        <f>SUMIFS([1]记账凭证簿!$L$1:$L$65536,[1]记账凭证簿!$J$1:$J$65536,$C63,[1]记账凭证簿!$E$1:$E$65536,LEFTB(G$3,2))</f>
        <v>#VALUE!</v>
      </c>
      <c r="H63" s="49" t="e">
        <f>SUMIFS([1]记账凭证簿!$M$1:$M$65536,[1]记账凭证簿!$J$1:$J$65536,$C63,[1]记账凭证簿!$E$1:$E$65536,LEFTB(H$3,2))</f>
        <v>#VALUE!</v>
      </c>
      <c r="I63" s="49" t="e">
        <f t="shared" si="12"/>
        <v>#VALUE!</v>
      </c>
      <c r="J63" s="49" t="e">
        <f t="shared" si="13"/>
        <v>#VALUE!</v>
      </c>
      <c r="K63" s="49" t="e">
        <f>SUMIFS([1]记账凭证簿!$L$1:$L$65536,[1]记账凭证簿!$J$1:$J$65536,$C63,[1]记账凭证簿!$E$1:$E$65536,LEFTB(K$3,2))</f>
        <v>#VALUE!</v>
      </c>
      <c r="L63" s="49" t="e">
        <f>SUMIFS([1]记账凭证簿!$M$1:$M$65536,[1]记账凭证簿!$J$1:$J$65536,$C63,[1]记账凭证簿!$E$1:$E$65536,LEFTB(L$3,2))</f>
        <v>#VALUE!</v>
      </c>
      <c r="M63" s="49" t="e">
        <f t="shared" si="14"/>
        <v>#VALUE!</v>
      </c>
      <c r="N63" s="49" t="e">
        <f t="shared" si="1"/>
        <v>#VALUE!</v>
      </c>
      <c r="O63" s="49" t="e">
        <f>SUMIFS([1]记账凭证簿!$L$1:$L$65536,[1]记账凭证簿!$J$1:$J$65536,$C63,[1]记账凭证簿!$E$1:$E$65536,LEFTB(O$3,2))</f>
        <v>#VALUE!</v>
      </c>
      <c r="P63" s="49" t="e">
        <f>SUMIFS([1]记账凭证簿!$M$1:$M$65536,[1]记账凭证簿!$J$1:$J$65536,$C63,[1]记账凭证簿!$E$1:$E$65536,LEFTB(P$3,2))</f>
        <v>#VALUE!</v>
      </c>
      <c r="Q63" s="49" t="e">
        <f t="shared" si="15"/>
        <v>#VALUE!</v>
      </c>
      <c r="R63" s="49" t="e">
        <f t="shared" si="2"/>
        <v>#VALUE!</v>
      </c>
      <c r="S63" s="49" t="e">
        <f>SUMIFS([1]记账凭证簿!$L$1:$L$65536,[1]记账凭证簿!$J$1:$J$65536,$C63,[1]记账凭证簿!$E$1:$E$65536,LEFTB(S$3,2))</f>
        <v>#VALUE!</v>
      </c>
      <c r="T63" s="49" t="e">
        <f>SUMIFS([1]记账凭证簿!$M$1:$M$65536,[1]记账凭证簿!$J$1:$J$65536,$C63,[1]记账凭证簿!$E$1:$E$65536,LEFTB(T$3,2))</f>
        <v>#VALUE!</v>
      </c>
      <c r="U63" s="49" t="e">
        <f t="shared" si="16"/>
        <v>#VALUE!</v>
      </c>
      <c r="V63" s="49" t="e">
        <f t="shared" si="3"/>
        <v>#VALUE!</v>
      </c>
      <c r="W63" s="49" t="e">
        <f>SUMIFS([1]记账凭证簿!$L$1:$L$65536,[1]记账凭证簿!$J$1:$J$65536,$C63,[1]记账凭证簿!$E$1:$E$65536,LEFTB(W$3,2))</f>
        <v>#VALUE!</v>
      </c>
      <c r="X63" s="49" t="e">
        <f>SUMIFS([1]记账凭证簿!$M$1:$M$65536,[1]记账凭证簿!$J$1:$J$65536,$C63,[1]记账凭证簿!$E$1:$E$65536,LEFTB(X$3,2))</f>
        <v>#VALUE!</v>
      </c>
      <c r="Y63" s="49" t="e">
        <f t="shared" si="17"/>
        <v>#VALUE!</v>
      </c>
      <c r="Z63" s="49" t="e">
        <f t="shared" si="4"/>
        <v>#VALUE!</v>
      </c>
      <c r="AA63" s="49" t="e">
        <f>SUMIFS([1]记账凭证簿!$L$1:$L$65536,[1]记账凭证簿!$J$1:$J$65536,$C63,[1]记账凭证簿!$E$1:$E$65536,LEFTB(AA$3,2))</f>
        <v>#VALUE!</v>
      </c>
      <c r="AB63" s="49" t="e">
        <f>SUMIFS([1]记账凭证簿!$M$1:$M$65536,[1]记账凭证簿!$J$1:$J$65536,$C63,[1]记账凭证簿!$E$1:$E$65536,LEFTB(AB$3,2))</f>
        <v>#VALUE!</v>
      </c>
      <c r="AC63" s="49" t="e">
        <f t="shared" si="18"/>
        <v>#VALUE!</v>
      </c>
      <c r="AD63" s="49" t="e">
        <f t="shared" si="5"/>
        <v>#VALUE!</v>
      </c>
      <c r="AE63" s="49" t="e">
        <f>SUMIFS([1]记账凭证簿!$L$1:$L$65536,[1]记账凭证簿!$J$1:$J$65536,$C63,[1]记账凭证簿!$E$1:$E$65536,LEFTB(AE$3,2))</f>
        <v>#VALUE!</v>
      </c>
      <c r="AF63" s="49" t="e">
        <f>SUMIFS([1]记账凭证簿!$M$1:$M$65536,[1]记账凭证簿!$J$1:$J$65536,$C63,[1]记账凭证簿!$E$1:$E$65536,LEFTB(AF$3,2))</f>
        <v>#VALUE!</v>
      </c>
      <c r="AG63" s="49" t="e">
        <f t="shared" si="19"/>
        <v>#VALUE!</v>
      </c>
      <c r="AH63" s="49" t="e">
        <f t="shared" si="6"/>
        <v>#VALUE!</v>
      </c>
      <c r="AI63" s="49" t="e">
        <f>SUMIFS([1]记账凭证簿!$L$1:$L$65536,[1]记账凭证簿!$J$1:$J$65536,$C63,[1]记账凭证簿!$E$1:$E$65536,LEFTB(AI$3,2))</f>
        <v>#VALUE!</v>
      </c>
      <c r="AJ63" s="49" t="e">
        <f>SUMIFS([1]记账凭证簿!$M$1:$M$65536,[1]记账凭证簿!$J$1:$J$65536,$C63,[1]记账凭证簿!$E$1:$E$65536,LEFTB(AJ$3,2))</f>
        <v>#VALUE!</v>
      </c>
      <c r="AK63" s="49" t="e">
        <f t="shared" si="20"/>
        <v>#VALUE!</v>
      </c>
      <c r="AL63" s="49" t="e">
        <f t="shared" si="7"/>
        <v>#VALUE!</v>
      </c>
      <c r="AM63" s="49" t="e">
        <f>SUMIFS([1]记账凭证簿!$L$1:$L$65536,[1]记账凭证簿!$J$1:$J$65536,$C63,[1]记账凭证簿!$E$1:$E$65536,LEFTB(AM$3,2))</f>
        <v>#VALUE!</v>
      </c>
      <c r="AN63" s="49" t="e">
        <f>SUMIFS([1]记账凭证簿!$M$1:$M$65536,[1]记账凭证簿!$J$1:$J$65536,$C63,[1]记账凭证簿!$E$1:$E$65536,LEFTB(AN$3,2))</f>
        <v>#VALUE!</v>
      </c>
      <c r="AO63" s="49" t="e">
        <f t="shared" si="21"/>
        <v>#VALUE!</v>
      </c>
      <c r="AP63" s="49" t="e">
        <f t="shared" si="8"/>
        <v>#VALUE!</v>
      </c>
      <c r="AQ63" s="49" t="e">
        <f>SUMIFS([1]记账凭证簿!$L$1:$L$65536,[1]记账凭证簿!$J$1:$J$65536,$C63,[1]记账凭证簿!$E$1:$E$65536,LEFTB(AQ$3,2))</f>
        <v>#VALUE!</v>
      </c>
      <c r="AR63" s="49" t="e">
        <f>SUMIFS([1]记账凭证簿!$M$1:$M$65536,[1]记账凭证簿!$J$1:$J$65536,$C63,[1]记账凭证簿!$E$1:$E$65536,LEFTB(AR$3,2))</f>
        <v>#VALUE!</v>
      </c>
      <c r="AS63" s="49" t="e">
        <f t="shared" si="22"/>
        <v>#VALUE!</v>
      </c>
      <c r="AT63" s="49" t="e">
        <f t="shared" si="9"/>
        <v>#VALUE!</v>
      </c>
      <c r="AU63" s="49" t="e">
        <f>SUMIFS([1]记账凭证簿!$L$1:$L$65536,[1]记账凭证簿!$J$1:$J$65536,$C63,[1]记账凭证簿!$E$1:$E$65536,LEFTB(AU$3,2))</f>
        <v>#VALUE!</v>
      </c>
      <c r="AV63" s="49" t="e">
        <f>SUMIFS([1]记账凭证簿!$M$1:$M$65536,[1]记账凭证簿!$J$1:$J$65536,$C63,[1]记账凭证簿!$E$1:$E$65536,LEFTB(AV$3,2))</f>
        <v>#VALUE!</v>
      </c>
      <c r="AW63" s="49" t="e">
        <f t="shared" si="23"/>
        <v>#VALUE!</v>
      </c>
      <c r="AX63" s="49" t="e">
        <f t="shared" si="10"/>
        <v>#VALUE!</v>
      </c>
      <c r="AY63" s="49" t="e">
        <f>SUMIFS([1]记账凭证簿!$L$1:$L$65536,[1]记账凭证簿!$J$1:$J$65536,$C63,[1]记账凭证簿!$E$1:$E$65536,LEFTB(AY$3,2))</f>
        <v>#VALUE!</v>
      </c>
      <c r="AZ63" s="49" t="e">
        <f>SUMIFS([1]记账凭证簿!$M$1:$M$65536,[1]记账凭证簿!$J$1:$J$65536,$C63,[1]记账凭证簿!$E$1:$E$65536,LEFTB(AZ$3,2))</f>
        <v>#VALUE!</v>
      </c>
      <c r="BA63" s="49" t="e">
        <f t="shared" si="24"/>
        <v>#VALUE!</v>
      </c>
      <c r="BB63" s="49" t="e">
        <f t="shared" si="11"/>
        <v>#VALUE!</v>
      </c>
    </row>
    <row r="64" spans="2:54" ht="17.25" x14ac:dyDescent="0.2">
      <c r="B64" s="47">
        <v>6601</v>
      </c>
      <c r="C64" s="48" t="s">
        <v>233</v>
      </c>
      <c r="D64" s="48"/>
      <c r="E64" s="49"/>
      <c r="F64" s="49"/>
      <c r="G64" s="49" t="e">
        <f>SUMIFS([1]记账凭证簿!$L$1:$L$65536,[1]记账凭证簿!$J$1:$J$65536,$C64,[1]记账凭证簿!$E$1:$E$65536,LEFTB(G$3,2))</f>
        <v>#VALUE!</v>
      </c>
      <c r="H64" s="49" t="e">
        <f>SUMIFS([1]记账凭证簿!$M$1:$M$65536,[1]记账凭证簿!$J$1:$J$65536,$C64,[1]记账凭证簿!$E$1:$E$65536,LEFTB(H$3,2))</f>
        <v>#VALUE!</v>
      </c>
      <c r="I64" s="49" t="e">
        <f t="shared" si="12"/>
        <v>#VALUE!</v>
      </c>
      <c r="J64" s="49" t="e">
        <f t="shared" si="13"/>
        <v>#VALUE!</v>
      </c>
      <c r="K64" s="49" t="e">
        <f>SUMIFS([1]记账凭证簿!$L$1:$L$65536,[1]记账凭证簿!$J$1:$J$65536,$C64,[1]记账凭证簿!$E$1:$E$65536,LEFTB(K$3,2))</f>
        <v>#VALUE!</v>
      </c>
      <c r="L64" s="49" t="e">
        <f>SUMIFS([1]记账凭证簿!$M$1:$M$65536,[1]记账凭证簿!$J$1:$J$65536,$C64,[1]记账凭证簿!$E$1:$E$65536,LEFTB(L$3,2))</f>
        <v>#VALUE!</v>
      </c>
      <c r="M64" s="49" t="e">
        <f t="shared" si="14"/>
        <v>#VALUE!</v>
      </c>
      <c r="N64" s="49" t="e">
        <f t="shared" si="1"/>
        <v>#VALUE!</v>
      </c>
      <c r="O64" s="49" t="e">
        <f>SUMIFS([1]记账凭证簿!$L$1:$L$65536,[1]记账凭证簿!$J$1:$J$65536,$C64,[1]记账凭证簿!$E$1:$E$65536,LEFTB(O$3,2))</f>
        <v>#VALUE!</v>
      </c>
      <c r="P64" s="49" t="e">
        <f>SUMIFS([1]记账凭证簿!$M$1:$M$65536,[1]记账凭证簿!$J$1:$J$65536,$C64,[1]记账凭证簿!$E$1:$E$65536,LEFTB(P$3,2))</f>
        <v>#VALUE!</v>
      </c>
      <c r="Q64" s="49" t="e">
        <f t="shared" si="15"/>
        <v>#VALUE!</v>
      </c>
      <c r="R64" s="49" t="e">
        <f t="shared" si="2"/>
        <v>#VALUE!</v>
      </c>
      <c r="S64" s="49" t="e">
        <f>SUMIFS([1]记账凭证簿!$L$1:$L$65536,[1]记账凭证簿!$J$1:$J$65536,$C64,[1]记账凭证簿!$E$1:$E$65536,LEFTB(S$3,2))</f>
        <v>#VALUE!</v>
      </c>
      <c r="T64" s="49" t="e">
        <f>SUMIFS([1]记账凭证簿!$M$1:$M$65536,[1]记账凭证簿!$J$1:$J$65536,$C64,[1]记账凭证簿!$E$1:$E$65536,LEFTB(T$3,2))</f>
        <v>#VALUE!</v>
      </c>
      <c r="U64" s="49" t="e">
        <f t="shared" si="16"/>
        <v>#VALUE!</v>
      </c>
      <c r="V64" s="49" t="e">
        <f t="shared" si="3"/>
        <v>#VALUE!</v>
      </c>
      <c r="W64" s="49" t="e">
        <f>SUMIFS([1]记账凭证簿!$L$1:$L$65536,[1]记账凭证簿!$J$1:$J$65536,$C64,[1]记账凭证簿!$E$1:$E$65536,LEFTB(W$3,2))</f>
        <v>#VALUE!</v>
      </c>
      <c r="X64" s="49" t="e">
        <f>SUMIFS([1]记账凭证簿!$M$1:$M$65536,[1]记账凭证簿!$J$1:$J$65536,$C64,[1]记账凭证簿!$E$1:$E$65536,LEFTB(X$3,2))</f>
        <v>#VALUE!</v>
      </c>
      <c r="Y64" s="49" t="e">
        <f t="shared" si="17"/>
        <v>#VALUE!</v>
      </c>
      <c r="Z64" s="49" t="e">
        <f t="shared" si="4"/>
        <v>#VALUE!</v>
      </c>
      <c r="AA64" s="49" t="e">
        <f>SUMIFS([1]记账凭证簿!$L$1:$L$65536,[1]记账凭证簿!$J$1:$J$65536,$C64,[1]记账凭证簿!$E$1:$E$65536,LEFTB(AA$3,2))</f>
        <v>#VALUE!</v>
      </c>
      <c r="AB64" s="49" t="e">
        <f>SUMIFS([1]记账凭证簿!$M$1:$M$65536,[1]记账凭证簿!$J$1:$J$65536,$C64,[1]记账凭证簿!$E$1:$E$65536,LEFTB(AB$3,2))</f>
        <v>#VALUE!</v>
      </c>
      <c r="AC64" s="49" t="e">
        <f t="shared" si="18"/>
        <v>#VALUE!</v>
      </c>
      <c r="AD64" s="49" t="e">
        <f t="shared" si="5"/>
        <v>#VALUE!</v>
      </c>
      <c r="AE64" s="49" t="e">
        <f>SUMIFS([1]记账凭证簿!$L$1:$L$65536,[1]记账凭证簿!$J$1:$J$65536,$C64,[1]记账凭证簿!$E$1:$E$65536,LEFTB(AE$3,2))</f>
        <v>#VALUE!</v>
      </c>
      <c r="AF64" s="49" t="e">
        <f>SUMIFS([1]记账凭证簿!$M$1:$M$65536,[1]记账凭证簿!$J$1:$J$65536,$C64,[1]记账凭证簿!$E$1:$E$65536,LEFTB(AF$3,2))</f>
        <v>#VALUE!</v>
      </c>
      <c r="AG64" s="49" t="e">
        <f t="shared" si="19"/>
        <v>#VALUE!</v>
      </c>
      <c r="AH64" s="49" t="e">
        <f t="shared" si="6"/>
        <v>#VALUE!</v>
      </c>
      <c r="AI64" s="49" t="e">
        <f>SUMIFS([1]记账凭证簿!$L$1:$L$65536,[1]记账凭证簿!$J$1:$J$65536,$C64,[1]记账凭证簿!$E$1:$E$65536,LEFTB(AI$3,2))</f>
        <v>#VALUE!</v>
      </c>
      <c r="AJ64" s="49" t="e">
        <f>SUMIFS([1]记账凭证簿!$M$1:$M$65536,[1]记账凭证簿!$J$1:$J$65536,$C64,[1]记账凭证簿!$E$1:$E$65536,LEFTB(AJ$3,2))</f>
        <v>#VALUE!</v>
      </c>
      <c r="AK64" s="49" t="e">
        <f t="shared" si="20"/>
        <v>#VALUE!</v>
      </c>
      <c r="AL64" s="49" t="e">
        <f t="shared" si="7"/>
        <v>#VALUE!</v>
      </c>
      <c r="AM64" s="49" t="e">
        <f>SUMIFS([1]记账凭证簿!$L$1:$L$65536,[1]记账凭证簿!$J$1:$J$65536,$C64,[1]记账凭证簿!$E$1:$E$65536,LEFTB(AM$3,2))</f>
        <v>#VALUE!</v>
      </c>
      <c r="AN64" s="49" t="e">
        <f>SUMIFS([1]记账凭证簿!$M$1:$M$65536,[1]记账凭证簿!$J$1:$J$65536,$C64,[1]记账凭证簿!$E$1:$E$65536,LEFTB(AN$3,2))</f>
        <v>#VALUE!</v>
      </c>
      <c r="AO64" s="49" t="e">
        <f t="shared" si="21"/>
        <v>#VALUE!</v>
      </c>
      <c r="AP64" s="49" t="e">
        <f t="shared" si="8"/>
        <v>#VALUE!</v>
      </c>
      <c r="AQ64" s="49" t="e">
        <f>SUMIFS([1]记账凭证簿!$L$1:$L$65536,[1]记账凭证簿!$J$1:$J$65536,$C64,[1]记账凭证簿!$E$1:$E$65536,LEFTB(AQ$3,2))</f>
        <v>#VALUE!</v>
      </c>
      <c r="AR64" s="49" t="e">
        <f>SUMIFS([1]记账凭证簿!$M$1:$M$65536,[1]记账凭证簿!$J$1:$J$65536,$C64,[1]记账凭证簿!$E$1:$E$65536,LEFTB(AR$3,2))</f>
        <v>#VALUE!</v>
      </c>
      <c r="AS64" s="49" t="e">
        <f t="shared" si="22"/>
        <v>#VALUE!</v>
      </c>
      <c r="AT64" s="49" t="e">
        <f t="shared" si="9"/>
        <v>#VALUE!</v>
      </c>
      <c r="AU64" s="49" t="e">
        <f>SUMIFS([1]记账凭证簿!$L$1:$L$65536,[1]记账凭证簿!$J$1:$J$65536,$C64,[1]记账凭证簿!$E$1:$E$65536,LEFTB(AU$3,2))</f>
        <v>#VALUE!</v>
      </c>
      <c r="AV64" s="49" t="e">
        <f>SUMIFS([1]记账凭证簿!$M$1:$M$65536,[1]记账凭证簿!$J$1:$J$65536,$C64,[1]记账凭证簿!$E$1:$E$65536,LEFTB(AV$3,2))</f>
        <v>#VALUE!</v>
      </c>
      <c r="AW64" s="49" t="e">
        <f t="shared" si="23"/>
        <v>#VALUE!</v>
      </c>
      <c r="AX64" s="49" t="e">
        <f t="shared" si="10"/>
        <v>#VALUE!</v>
      </c>
      <c r="AY64" s="49" t="e">
        <f>SUMIFS([1]记账凭证簿!$L$1:$L$65536,[1]记账凭证簿!$J$1:$J$65536,$C64,[1]记账凭证簿!$E$1:$E$65536,LEFTB(AY$3,2))</f>
        <v>#VALUE!</v>
      </c>
      <c r="AZ64" s="49" t="e">
        <f>SUMIFS([1]记账凭证簿!$M$1:$M$65536,[1]记账凭证簿!$J$1:$J$65536,$C64,[1]记账凭证簿!$E$1:$E$65536,LEFTB(AZ$3,2))</f>
        <v>#VALUE!</v>
      </c>
      <c r="BA64" s="49" t="e">
        <f t="shared" si="24"/>
        <v>#VALUE!</v>
      </c>
      <c r="BB64" s="49" t="e">
        <f t="shared" si="11"/>
        <v>#VALUE!</v>
      </c>
    </row>
    <row r="65" spans="2:54" ht="17.25" x14ac:dyDescent="0.2">
      <c r="B65" s="47">
        <v>6602</v>
      </c>
      <c r="C65" s="48" t="s">
        <v>234</v>
      </c>
      <c r="D65" s="48"/>
      <c r="E65" s="49"/>
      <c r="F65" s="49"/>
      <c r="G65" s="49" t="e">
        <f>SUMIFS([1]记账凭证簿!$L$1:$L$65536,[1]记账凭证簿!$J$1:$J$65536,$C65,[1]记账凭证簿!$E$1:$E$65536,LEFTB(G$3,2))</f>
        <v>#VALUE!</v>
      </c>
      <c r="H65" s="49" t="e">
        <f>SUMIFS([1]记账凭证簿!$M$1:$M$65536,[1]记账凭证簿!$J$1:$J$65536,$C65,[1]记账凭证簿!$E$1:$E$65536,LEFTB(H$3,2))</f>
        <v>#VALUE!</v>
      </c>
      <c r="I65" s="49" t="e">
        <f t="shared" si="12"/>
        <v>#VALUE!</v>
      </c>
      <c r="J65" s="49" t="e">
        <f t="shared" si="13"/>
        <v>#VALUE!</v>
      </c>
      <c r="K65" s="49" t="e">
        <f>SUMIFS([1]记账凭证簿!$L$1:$L$65536,[1]记账凭证簿!$J$1:$J$65536,$C65,[1]记账凭证簿!$E$1:$E$65536,LEFTB(K$3,2))</f>
        <v>#VALUE!</v>
      </c>
      <c r="L65" s="49" t="e">
        <f>SUMIFS([1]记账凭证簿!$M$1:$M$65536,[1]记账凭证簿!$J$1:$J$65536,$C65,[1]记账凭证簿!$E$1:$E$65536,LEFTB(L$3,2))</f>
        <v>#VALUE!</v>
      </c>
      <c r="M65" s="49" t="e">
        <f t="shared" si="14"/>
        <v>#VALUE!</v>
      </c>
      <c r="N65" s="49" t="e">
        <f t="shared" si="1"/>
        <v>#VALUE!</v>
      </c>
      <c r="O65" s="49" t="e">
        <f>SUMIFS([1]记账凭证簿!$L$1:$L$65536,[1]记账凭证簿!$J$1:$J$65536,$C65,[1]记账凭证簿!$E$1:$E$65536,LEFTB(O$3,2))</f>
        <v>#VALUE!</v>
      </c>
      <c r="P65" s="49" t="e">
        <f>SUMIFS([1]记账凭证簿!$M$1:$M$65536,[1]记账凭证簿!$J$1:$J$65536,$C65,[1]记账凭证簿!$E$1:$E$65536,LEFTB(P$3,2))</f>
        <v>#VALUE!</v>
      </c>
      <c r="Q65" s="49" t="e">
        <f t="shared" si="15"/>
        <v>#VALUE!</v>
      </c>
      <c r="R65" s="49" t="e">
        <f t="shared" si="2"/>
        <v>#VALUE!</v>
      </c>
      <c r="S65" s="49" t="e">
        <f>SUMIFS([1]记账凭证簿!$L$1:$L$65536,[1]记账凭证簿!$J$1:$J$65536,$C65,[1]记账凭证簿!$E$1:$E$65536,LEFTB(S$3,2))</f>
        <v>#VALUE!</v>
      </c>
      <c r="T65" s="49" t="e">
        <f>SUMIFS([1]记账凭证簿!$M$1:$M$65536,[1]记账凭证簿!$J$1:$J$65536,$C65,[1]记账凭证簿!$E$1:$E$65536,LEFTB(T$3,2))</f>
        <v>#VALUE!</v>
      </c>
      <c r="U65" s="49" t="e">
        <f t="shared" si="16"/>
        <v>#VALUE!</v>
      </c>
      <c r="V65" s="49" t="e">
        <f t="shared" si="3"/>
        <v>#VALUE!</v>
      </c>
      <c r="W65" s="49" t="e">
        <f>SUMIFS([1]记账凭证簿!$L$1:$L$65536,[1]记账凭证簿!$J$1:$J$65536,$C65,[1]记账凭证簿!$E$1:$E$65536,LEFTB(W$3,2))</f>
        <v>#VALUE!</v>
      </c>
      <c r="X65" s="49" t="e">
        <f>SUMIFS([1]记账凭证簿!$M$1:$M$65536,[1]记账凭证簿!$J$1:$J$65536,$C65,[1]记账凭证簿!$E$1:$E$65536,LEFTB(X$3,2))</f>
        <v>#VALUE!</v>
      </c>
      <c r="Y65" s="49" t="e">
        <f t="shared" si="17"/>
        <v>#VALUE!</v>
      </c>
      <c r="Z65" s="49" t="e">
        <f t="shared" si="4"/>
        <v>#VALUE!</v>
      </c>
      <c r="AA65" s="49" t="e">
        <f>SUMIFS([1]记账凭证簿!$L$1:$L$65536,[1]记账凭证簿!$J$1:$J$65536,$C65,[1]记账凭证簿!$E$1:$E$65536,LEFTB(AA$3,2))</f>
        <v>#VALUE!</v>
      </c>
      <c r="AB65" s="49" t="e">
        <f>SUMIFS([1]记账凭证簿!$M$1:$M$65536,[1]记账凭证簿!$J$1:$J$65536,$C65,[1]记账凭证簿!$E$1:$E$65536,LEFTB(AB$3,2))</f>
        <v>#VALUE!</v>
      </c>
      <c r="AC65" s="49" t="e">
        <f t="shared" si="18"/>
        <v>#VALUE!</v>
      </c>
      <c r="AD65" s="49" t="e">
        <f t="shared" si="5"/>
        <v>#VALUE!</v>
      </c>
      <c r="AE65" s="49" t="e">
        <f>SUMIFS([1]记账凭证簿!$L$1:$L$65536,[1]记账凭证簿!$J$1:$J$65536,$C65,[1]记账凭证簿!$E$1:$E$65536,LEFTB(AE$3,2))</f>
        <v>#VALUE!</v>
      </c>
      <c r="AF65" s="49" t="e">
        <f>SUMIFS([1]记账凭证簿!$M$1:$M$65536,[1]记账凭证簿!$J$1:$J$65536,$C65,[1]记账凭证簿!$E$1:$E$65536,LEFTB(AF$3,2))</f>
        <v>#VALUE!</v>
      </c>
      <c r="AG65" s="49" t="e">
        <f t="shared" si="19"/>
        <v>#VALUE!</v>
      </c>
      <c r="AH65" s="49" t="e">
        <f t="shared" si="6"/>
        <v>#VALUE!</v>
      </c>
      <c r="AI65" s="49" t="e">
        <f>SUMIFS([1]记账凭证簿!$L$1:$L$65536,[1]记账凭证簿!$J$1:$J$65536,$C65,[1]记账凭证簿!$E$1:$E$65536,LEFTB(AI$3,2))</f>
        <v>#VALUE!</v>
      </c>
      <c r="AJ65" s="49" t="e">
        <f>SUMIFS([1]记账凭证簿!$M$1:$M$65536,[1]记账凭证簿!$J$1:$J$65536,$C65,[1]记账凭证簿!$E$1:$E$65536,LEFTB(AJ$3,2))</f>
        <v>#VALUE!</v>
      </c>
      <c r="AK65" s="49" t="e">
        <f t="shared" si="20"/>
        <v>#VALUE!</v>
      </c>
      <c r="AL65" s="49" t="e">
        <f t="shared" si="7"/>
        <v>#VALUE!</v>
      </c>
      <c r="AM65" s="49" t="e">
        <f>SUMIFS([1]记账凭证簿!$L$1:$L$65536,[1]记账凭证簿!$J$1:$J$65536,$C65,[1]记账凭证簿!$E$1:$E$65536,LEFTB(AM$3,2))</f>
        <v>#VALUE!</v>
      </c>
      <c r="AN65" s="49" t="e">
        <f>SUMIFS([1]记账凭证簿!$M$1:$M$65536,[1]记账凭证簿!$J$1:$J$65536,$C65,[1]记账凭证簿!$E$1:$E$65536,LEFTB(AN$3,2))</f>
        <v>#VALUE!</v>
      </c>
      <c r="AO65" s="49" t="e">
        <f t="shared" si="21"/>
        <v>#VALUE!</v>
      </c>
      <c r="AP65" s="49" t="e">
        <f t="shared" si="8"/>
        <v>#VALUE!</v>
      </c>
      <c r="AQ65" s="49" t="e">
        <f>SUMIFS([1]记账凭证簿!$L$1:$L$65536,[1]记账凭证簿!$J$1:$J$65536,$C65,[1]记账凭证簿!$E$1:$E$65536,LEFTB(AQ$3,2))</f>
        <v>#VALUE!</v>
      </c>
      <c r="AR65" s="49" t="e">
        <f>SUMIFS([1]记账凭证簿!$M$1:$M$65536,[1]记账凭证簿!$J$1:$J$65536,$C65,[1]记账凭证簿!$E$1:$E$65536,LEFTB(AR$3,2))</f>
        <v>#VALUE!</v>
      </c>
      <c r="AS65" s="49" t="e">
        <f t="shared" si="22"/>
        <v>#VALUE!</v>
      </c>
      <c r="AT65" s="49" t="e">
        <f t="shared" si="9"/>
        <v>#VALUE!</v>
      </c>
      <c r="AU65" s="49" t="e">
        <f>SUMIFS([1]记账凭证簿!$L$1:$L$65536,[1]记账凭证簿!$J$1:$J$65536,$C65,[1]记账凭证簿!$E$1:$E$65536,LEFTB(AU$3,2))</f>
        <v>#VALUE!</v>
      </c>
      <c r="AV65" s="49" t="e">
        <f>SUMIFS([1]记账凭证簿!$M$1:$M$65536,[1]记账凭证簿!$J$1:$J$65536,$C65,[1]记账凭证簿!$E$1:$E$65536,LEFTB(AV$3,2))</f>
        <v>#VALUE!</v>
      </c>
      <c r="AW65" s="49" t="e">
        <f t="shared" si="23"/>
        <v>#VALUE!</v>
      </c>
      <c r="AX65" s="49" t="e">
        <f t="shared" si="10"/>
        <v>#VALUE!</v>
      </c>
      <c r="AY65" s="49" t="e">
        <f>SUMIFS([1]记账凭证簿!$L$1:$L$65536,[1]记账凭证簿!$J$1:$J$65536,$C65,[1]记账凭证簿!$E$1:$E$65536,LEFTB(AY$3,2))</f>
        <v>#VALUE!</v>
      </c>
      <c r="AZ65" s="49" t="e">
        <f>SUMIFS([1]记账凭证簿!$M$1:$M$65536,[1]记账凭证簿!$J$1:$J$65536,$C65,[1]记账凭证簿!$E$1:$E$65536,LEFTB(AZ$3,2))</f>
        <v>#VALUE!</v>
      </c>
      <c r="BA65" s="49" t="e">
        <f t="shared" si="24"/>
        <v>#VALUE!</v>
      </c>
      <c r="BB65" s="49" t="e">
        <f t="shared" si="11"/>
        <v>#VALUE!</v>
      </c>
    </row>
    <row r="66" spans="2:54" ht="17.25" x14ac:dyDescent="0.2">
      <c r="B66" s="47">
        <v>6603</v>
      </c>
      <c r="C66" s="48" t="s">
        <v>237</v>
      </c>
      <c r="D66" s="48"/>
      <c r="E66" s="49"/>
      <c r="F66" s="49"/>
      <c r="G66" s="49" t="e">
        <f>SUMIFS([1]记账凭证簿!$L$1:$L$65536,[1]记账凭证簿!$J$1:$J$65536,$C66,[1]记账凭证簿!$E$1:$E$65536,LEFTB(G$3,2))</f>
        <v>#VALUE!</v>
      </c>
      <c r="H66" s="49" t="e">
        <f>SUMIFS([1]记账凭证簿!$M$1:$M$65536,[1]记账凭证簿!$J$1:$J$65536,$C66,[1]记账凭证簿!$E$1:$E$65536,LEFTB(H$3,2))</f>
        <v>#VALUE!</v>
      </c>
      <c r="I66" s="49" t="e">
        <f t="shared" si="12"/>
        <v>#VALUE!</v>
      </c>
      <c r="J66" s="49" t="e">
        <f t="shared" si="13"/>
        <v>#VALUE!</v>
      </c>
      <c r="K66" s="49" t="e">
        <f>SUMIFS([1]记账凭证簿!$L$1:$L$65536,[1]记账凭证簿!$J$1:$J$65536,$C66,[1]记账凭证簿!$E$1:$E$65536,LEFTB(K$3,2))</f>
        <v>#VALUE!</v>
      </c>
      <c r="L66" s="49" t="e">
        <f>SUMIFS([1]记账凭证簿!$M$1:$M$65536,[1]记账凭证簿!$J$1:$J$65536,$C66,[1]记账凭证簿!$E$1:$E$65536,LEFTB(L$3,2))</f>
        <v>#VALUE!</v>
      </c>
      <c r="M66" s="49" t="e">
        <f t="shared" si="14"/>
        <v>#VALUE!</v>
      </c>
      <c r="N66" s="49" t="e">
        <f t="shared" si="1"/>
        <v>#VALUE!</v>
      </c>
      <c r="O66" s="49" t="e">
        <f>SUMIFS([1]记账凭证簿!$L$1:$L$65536,[1]记账凭证簿!$J$1:$J$65536,$C66,[1]记账凭证簿!$E$1:$E$65536,LEFTB(O$3,2))</f>
        <v>#VALUE!</v>
      </c>
      <c r="P66" s="49" t="e">
        <f>SUMIFS([1]记账凭证簿!$M$1:$M$65536,[1]记账凭证簿!$J$1:$J$65536,$C66,[1]记账凭证簿!$E$1:$E$65536,LEFTB(P$3,2))</f>
        <v>#VALUE!</v>
      </c>
      <c r="Q66" s="49" t="e">
        <f t="shared" si="15"/>
        <v>#VALUE!</v>
      </c>
      <c r="R66" s="49" t="e">
        <f t="shared" si="2"/>
        <v>#VALUE!</v>
      </c>
      <c r="S66" s="49" t="e">
        <f>SUMIFS([1]记账凭证簿!$L$1:$L$65536,[1]记账凭证簿!$J$1:$J$65536,$C66,[1]记账凭证簿!$E$1:$E$65536,LEFTB(S$3,2))</f>
        <v>#VALUE!</v>
      </c>
      <c r="T66" s="49" t="e">
        <f>SUMIFS([1]记账凭证簿!$M$1:$M$65536,[1]记账凭证簿!$J$1:$J$65536,$C66,[1]记账凭证簿!$E$1:$E$65536,LEFTB(T$3,2))</f>
        <v>#VALUE!</v>
      </c>
      <c r="U66" s="49" t="e">
        <f t="shared" si="16"/>
        <v>#VALUE!</v>
      </c>
      <c r="V66" s="49" t="e">
        <f t="shared" si="3"/>
        <v>#VALUE!</v>
      </c>
      <c r="W66" s="49" t="e">
        <f>SUMIFS([1]记账凭证簿!$L$1:$L$65536,[1]记账凭证簿!$J$1:$J$65536,$C66,[1]记账凭证簿!$E$1:$E$65536,LEFTB(W$3,2))</f>
        <v>#VALUE!</v>
      </c>
      <c r="X66" s="49" t="e">
        <f>SUMIFS([1]记账凭证簿!$M$1:$M$65536,[1]记账凭证簿!$J$1:$J$65536,$C66,[1]记账凭证簿!$E$1:$E$65536,LEFTB(X$3,2))</f>
        <v>#VALUE!</v>
      </c>
      <c r="Y66" s="49" t="e">
        <f t="shared" si="17"/>
        <v>#VALUE!</v>
      </c>
      <c r="Z66" s="49" t="e">
        <f t="shared" si="4"/>
        <v>#VALUE!</v>
      </c>
      <c r="AA66" s="49" t="e">
        <f>SUMIFS([1]记账凭证簿!$L$1:$L$65536,[1]记账凭证簿!$J$1:$J$65536,$C66,[1]记账凭证簿!$E$1:$E$65536,LEFTB(AA$3,2))</f>
        <v>#VALUE!</v>
      </c>
      <c r="AB66" s="49" t="e">
        <f>SUMIFS([1]记账凭证簿!$M$1:$M$65536,[1]记账凭证簿!$J$1:$J$65536,$C66,[1]记账凭证簿!$E$1:$E$65536,LEFTB(AB$3,2))</f>
        <v>#VALUE!</v>
      </c>
      <c r="AC66" s="49" t="e">
        <f t="shared" si="18"/>
        <v>#VALUE!</v>
      </c>
      <c r="AD66" s="49" t="e">
        <f t="shared" si="5"/>
        <v>#VALUE!</v>
      </c>
      <c r="AE66" s="49" t="e">
        <f>SUMIFS([1]记账凭证簿!$L$1:$L$65536,[1]记账凭证簿!$J$1:$J$65536,$C66,[1]记账凭证簿!$E$1:$E$65536,LEFTB(AE$3,2))</f>
        <v>#VALUE!</v>
      </c>
      <c r="AF66" s="49" t="e">
        <f>SUMIFS([1]记账凭证簿!$M$1:$M$65536,[1]记账凭证簿!$J$1:$J$65536,$C66,[1]记账凭证簿!$E$1:$E$65536,LEFTB(AF$3,2))</f>
        <v>#VALUE!</v>
      </c>
      <c r="AG66" s="49" t="e">
        <f t="shared" si="19"/>
        <v>#VALUE!</v>
      </c>
      <c r="AH66" s="49" t="e">
        <f t="shared" si="6"/>
        <v>#VALUE!</v>
      </c>
      <c r="AI66" s="49" t="e">
        <f>SUMIFS([1]记账凭证簿!$L$1:$L$65536,[1]记账凭证簿!$J$1:$J$65536,$C66,[1]记账凭证簿!$E$1:$E$65536,LEFTB(AI$3,2))</f>
        <v>#VALUE!</v>
      </c>
      <c r="AJ66" s="49" t="e">
        <f>SUMIFS([1]记账凭证簿!$M$1:$M$65536,[1]记账凭证簿!$J$1:$J$65536,$C66,[1]记账凭证簿!$E$1:$E$65536,LEFTB(AJ$3,2))</f>
        <v>#VALUE!</v>
      </c>
      <c r="AK66" s="49" t="e">
        <f t="shared" si="20"/>
        <v>#VALUE!</v>
      </c>
      <c r="AL66" s="49" t="e">
        <f t="shared" si="7"/>
        <v>#VALUE!</v>
      </c>
      <c r="AM66" s="49" t="e">
        <f>SUMIFS([1]记账凭证簿!$L$1:$L$65536,[1]记账凭证簿!$J$1:$J$65536,$C66,[1]记账凭证簿!$E$1:$E$65536,LEFTB(AM$3,2))</f>
        <v>#VALUE!</v>
      </c>
      <c r="AN66" s="49" t="e">
        <f>SUMIFS([1]记账凭证簿!$M$1:$M$65536,[1]记账凭证簿!$J$1:$J$65536,$C66,[1]记账凭证簿!$E$1:$E$65536,LEFTB(AN$3,2))</f>
        <v>#VALUE!</v>
      </c>
      <c r="AO66" s="49" t="e">
        <f t="shared" si="21"/>
        <v>#VALUE!</v>
      </c>
      <c r="AP66" s="49" t="e">
        <f t="shared" si="8"/>
        <v>#VALUE!</v>
      </c>
      <c r="AQ66" s="49" t="e">
        <f>SUMIFS([1]记账凭证簿!$L$1:$L$65536,[1]记账凭证簿!$J$1:$J$65536,$C66,[1]记账凭证簿!$E$1:$E$65536,LEFTB(AQ$3,2))</f>
        <v>#VALUE!</v>
      </c>
      <c r="AR66" s="49" t="e">
        <f>SUMIFS([1]记账凭证簿!$M$1:$M$65536,[1]记账凭证簿!$J$1:$J$65536,$C66,[1]记账凭证簿!$E$1:$E$65536,LEFTB(AR$3,2))</f>
        <v>#VALUE!</v>
      </c>
      <c r="AS66" s="49" t="e">
        <f t="shared" si="22"/>
        <v>#VALUE!</v>
      </c>
      <c r="AT66" s="49" t="e">
        <f t="shared" si="9"/>
        <v>#VALUE!</v>
      </c>
      <c r="AU66" s="49" t="e">
        <f>SUMIFS([1]记账凭证簿!$L$1:$L$65536,[1]记账凭证簿!$J$1:$J$65536,$C66,[1]记账凭证簿!$E$1:$E$65536,LEFTB(AU$3,2))</f>
        <v>#VALUE!</v>
      </c>
      <c r="AV66" s="49" t="e">
        <f>SUMIFS([1]记账凭证簿!$M$1:$M$65536,[1]记账凭证簿!$J$1:$J$65536,$C66,[1]记账凭证簿!$E$1:$E$65536,LEFTB(AV$3,2))</f>
        <v>#VALUE!</v>
      </c>
      <c r="AW66" s="49" t="e">
        <f t="shared" si="23"/>
        <v>#VALUE!</v>
      </c>
      <c r="AX66" s="49" t="e">
        <f t="shared" si="10"/>
        <v>#VALUE!</v>
      </c>
      <c r="AY66" s="49" t="e">
        <f>SUMIFS([1]记账凭证簿!$L$1:$L$65536,[1]记账凭证簿!$J$1:$J$65536,$C66,[1]记账凭证簿!$E$1:$E$65536,LEFTB(AY$3,2))</f>
        <v>#VALUE!</v>
      </c>
      <c r="AZ66" s="49" t="e">
        <f>SUMIFS([1]记账凭证簿!$M$1:$M$65536,[1]记账凭证簿!$J$1:$J$65536,$C66,[1]记账凭证簿!$E$1:$E$65536,LEFTB(AZ$3,2))</f>
        <v>#VALUE!</v>
      </c>
      <c r="BA66" s="49" t="e">
        <f t="shared" si="24"/>
        <v>#VALUE!</v>
      </c>
      <c r="BB66" s="49" t="e">
        <f t="shared" si="11"/>
        <v>#VALUE!</v>
      </c>
    </row>
    <row r="67" spans="2:54" ht="17.25" x14ac:dyDescent="0.2">
      <c r="B67" s="47">
        <v>6711</v>
      </c>
      <c r="C67" s="48" t="s">
        <v>240</v>
      </c>
      <c r="D67" s="48"/>
      <c r="E67" s="49"/>
      <c r="F67" s="49"/>
      <c r="G67" s="49" t="e">
        <f>SUMIFS([1]记账凭证簿!$L$1:$L$65536,[1]记账凭证簿!$J$1:$J$65536,$C67,[1]记账凭证簿!$E$1:$E$65536,LEFTB(G$3,2))</f>
        <v>#VALUE!</v>
      </c>
      <c r="H67" s="49" t="e">
        <f>SUMIFS([1]记账凭证簿!$M$1:$M$65536,[1]记账凭证簿!$J$1:$J$65536,$C67,[1]记账凭证簿!$E$1:$E$65536,LEFTB(H$3,2))</f>
        <v>#VALUE!</v>
      </c>
      <c r="I67" s="49" t="e">
        <f t="shared" si="12"/>
        <v>#VALUE!</v>
      </c>
      <c r="J67" s="49" t="e">
        <f t="shared" si="13"/>
        <v>#VALUE!</v>
      </c>
      <c r="K67" s="49" t="e">
        <f>SUMIFS([1]记账凭证簿!$L$1:$L$65536,[1]记账凭证簿!$J$1:$J$65536,$C67,[1]记账凭证簿!$E$1:$E$65536,LEFTB(K$3,2))</f>
        <v>#VALUE!</v>
      </c>
      <c r="L67" s="49" t="e">
        <f>SUMIFS([1]记账凭证簿!$M$1:$M$65536,[1]记账凭证簿!$J$1:$J$65536,$C67,[1]记账凭证簿!$E$1:$E$65536,LEFTB(L$3,2))</f>
        <v>#VALUE!</v>
      </c>
      <c r="M67" s="49" t="e">
        <f t="shared" si="14"/>
        <v>#VALUE!</v>
      </c>
      <c r="N67" s="49" t="e">
        <f t="shared" si="1"/>
        <v>#VALUE!</v>
      </c>
      <c r="O67" s="49" t="e">
        <f>SUMIFS([1]记账凭证簿!$L$1:$L$65536,[1]记账凭证簿!$J$1:$J$65536,$C67,[1]记账凭证簿!$E$1:$E$65536,LEFTB(O$3,2))</f>
        <v>#VALUE!</v>
      </c>
      <c r="P67" s="49" t="e">
        <f>SUMIFS([1]记账凭证簿!$M$1:$M$65536,[1]记账凭证簿!$J$1:$J$65536,$C67,[1]记账凭证簿!$E$1:$E$65536,LEFTB(P$3,2))</f>
        <v>#VALUE!</v>
      </c>
      <c r="Q67" s="49" t="e">
        <f t="shared" si="15"/>
        <v>#VALUE!</v>
      </c>
      <c r="R67" s="49" t="e">
        <f t="shared" si="2"/>
        <v>#VALUE!</v>
      </c>
      <c r="S67" s="49" t="e">
        <f>SUMIFS([1]记账凭证簿!$L$1:$L$65536,[1]记账凭证簿!$J$1:$J$65536,$C67,[1]记账凭证簿!$E$1:$E$65536,LEFTB(S$3,2))</f>
        <v>#VALUE!</v>
      </c>
      <c r="T67" s="49" t="e">
        <f>SUMIFS([1]记账凭证簿!$M$1:$M$65536,[1]记账凭证簿!$J$1:$J$65536,$C67,[1]记账凭证簿!$E$1:$E$65536,LEFTB(T$3,2))</f>
        <v>#VALUE!</v>
      </c>
      <c r="U67" s="49" t="e">
        <f t="shared" si="16"/>
        <v>#VALUE!</v>
      </c>
      <c r="V67" s="49" t="e">
        <f t="shared" si="3"/>
        <v>#VALUE!</v>
      </c>
      <c r="W67" s="49" t="e">
        <f>SUMIFS([1]记账凭证簿!$L$1:$L$65536,[1]记账凭证簿!$J$1:$J$65536,$C67,[1]记账凭证簿!$E$1:$E$65536,LEFTB(W$3,2))</f>
        <v>#VALUE!</v>
      </c>
      <c r="X67" s="49" t="e">
        <f>SUMIFS([1]记账凭证簿!$M$1:$M$65536,[1]记账凭证簿!$J$1:$J$65536,$C67,[1]记账凭证簿!$E$1:$E$65536,LEFTB(X$3,2))</f>
        <v>#VALUE!</v>
      </c>
      <c r="Y67" s="49" t="e">
        <f t="shared" si="17"/>
        <v>#VALUE!</v>
      </c>
      <c r="Z67" s="49" t="e">
        <f t="shared" si="4"/>
        <v>#VALUE!</v>
      </c>
      <c r="AA67" s="49" t="e">
        <f>SUMIFS([1]记账凭证簿!$L$1:$L$65536,[1]记账凭证簿!$J$1:$J$65536,$C67,[1]记账凭证簿!$E$1:$E$65536,LEFTB(AA$3,2))</f>
        <v>#VALUE!</v>
      </c>
      <c r="AB67" s="49" t="e">
        <f>SUMIFS([1]记账凭证簿!$M$1:$M$65536,[1]记账凭证簿!$J$1:$J$65536,$C67,[1]记账凭证簿!$E$1:$E$65536,LEFTB(AB$3,2))</f>
        <v>#VALUE!</v>
      </c>
      <c r="AC67" s="49" t="e">
        <f t="shared" si="18"/>
        <v>#VALUE!</v>
      </c>
      <c r="AD67" s="49" t="e">
        <f t="shared" si="5"/>
        <v>#VALUE!</v>
      </c>
      <c r="AE67" s="49" t="e">
        <f>SUMIFS([1]记账凭证簿!$L$1:$L$65536,[1]记账凭证簿!$J$1:$J$65536,$C67,[1]记账凭证簿!$E$1:$E$65536,LEFTB(AE$3,2))</f>
        <v>#VALUE!</v>
      </c>
      <c r="AF67" s="49" t="e">
        <f>SUMIFS([1]记账凭证簿!$M$1:$M$65536,[1]记账凭证簿!$J$1:$J$65536,$C67,[1]记账凭证簿!$E$1:$E$65536,LEFTB(AF$3,2))</f>
        <v>#VALUE!</v>
      </c>
      <c r="AG67" s="49" t="e">
        <f t="shared" si="19"/>
        <v>#VALUE!</v>
      </c>
      <c r="AH67" s="49" t="e">
        <f t="shared" si="6"/>
        <v>#VALUE!</v>
      </c>
      <c r="AI67" s="49" t="e">
        <f>SUMIFS([1]记账凭证簿!$L$1:$L$65536,[1]记账凭证簿!$J$1:$J$65536,$C67,[1]记账凭证簿!$E$1:$E$65536,LEFTB(AI$3,2))</f>
        <v>#VALUE!</v>
      </c>
      <c r="AJ67" s="49" t="e">
        <f>SUMIFS([1]记账凭证簿!$M$1:$M$65536,[1]记账凭证簿!$J$1:$J$65536,$C67,[1]记账凭证簿!$E$1:$E$65536,LEFTB(AJ$3,2))</f>
        <v>#VALUE!</v>
      </c>
      <c r="AK67" s="49" t="e">
        <f t="shared" si="20"/>
        <v>#VALUE!</v>
      </c>
      <c r="AL67" s="49" t="e">
        <f t="shared" si="7"/>
        <v>#VALUE!</v>
      </c>
      <c r="AM67" s="49" t="e">
        <f>SUMIFS([1]记账凭证簿!$L$1:$L$65536,[1]记账凭证簿!$J$1:$J$65536,$C67,[1]记账凭证簿!$E$1:$E$65536,LEFTB(AM$3,2))</f>
        <v>#VALUE!</v>
      </c>
      <c r="AN67" s="49" t="e">
        <f>SUMIFS([1]记账凭证簿!$M$1:$M$65536,[1]记账凭证簿!$J$1:$J$65536,$C67,[1]记账凭证簿!$E$1:$E$65536,LEFTB(AN$3,2))</f>
        <v>#VALUE!</v>
      </c>
      <c r="AO67" s="49" t="e">
        <f t="shared" si="21"/>
        <v>#VALUE!</v>
      </c>
      <c r="AP67" s="49" t="e">
        <f t="shared" si="8"/>
        <v>#VALUE!</v>
      </c>
      <c r="AQ67" s="49" t="e">
        <f>SUMIFS([1]记账凭证簿!$L$1:$L$65536,[1]记账凭证簿!$J$1:$J$65536,$C67,[1]记账凭证簿!$E$1:$E$65536,LEFTB(AQ$3,2))</f>
        <v>#VALUE!</v>
      </c>
      <c r="AR67" s="49" t="e">
        <f>SUMIFS([1]记账凭证簿!$M$1:$M$65536,[1]记账凭证簿!$J$1:$J$65536,$C67,[1]记账凭证簿!$E$1:$E$65536,LEFTB(AR$3,2))</f>
        <v>#VALUE!</v>
      </c>
      <c r="AS67" s="49" t="e">
        <f t="shared" si="22"/>
        <v>#VALUE!</v>
      </c>
      <c r="AT67" s="49" t="e">
        <f t="shared" si="9"/>
        <v>#VALUE!</v>
      </c>
      <c r="AU67" s="49" t="e">
        <f>SUMIFS([1]记账凭证簿!$L$1:$L$65536,[1]记账凭证簿!$J$1:$J$65536,$C67,[1]记账凭证簿!$E$1:$E$65536,LEFTB(AU$3,2))</f>
        <v>#VALUE!</v>
      </c>
      <c r="AV67" s="49" t="e">
        <f>SUMIFS([1]记账凭证簿!$M$1:$M$65536,[1]记账凭证簿!$J$1:$J$65536,$C67,[1]记账凭证簿!$E$1:$E$65536,LEFTB(AV$3,2))</f>
        <v>#VALUE!</v>
      </c>
      <c r="AW67" s="49" t="e">
        <f t="shared" si="23"/>
        <v>#VALUE!</v>
      </c>
      <c r="AX67" s="49" t="e">
        <f t="shared" si="10"/>
        <v>#VALUE!</v>
      </c>
      <c r="AY67" s="49" t="e">
        <f>SUMIFS([1]记账凭证簿!$L$1:$L$65536,[1]记账凭证簿!$J$1:$J$65536,$C67,[1]记账凭证簿!$E$1:$E$65536,LEFTB(AY$3,2))</f>
        <v>#VALUE!</v>
      </c>
      <c r="AZ67" s="49" t="e">
        <f>SUMIFS([1]记账凭证簿!$M$1:$M$65536,[1]记账凭证簿!$J$1:$J$65536,$C67,[1]记账凭证簿!$E$1:$E$65536,LEFTB(AZ$3,2))</f>
        <v>#VALUE!</v>
      </c>
      <c r="BA67" s="49" t="e">
        <f t="shared" si="24"/>
        <v>#VALUE!</v>
      </c>
      <c r="BB67" s="49" t="e">
        <f t="shared" si="11"/>
        <v>#VALUE!</v>
      </c>
    </row>
    <row r="68" spans="2:54" ht="17.25" x14ac:dyDescent="0.2">
      <c r="B68" s="47">
        <v>6801</v>
      </c>
      <c r="C68" s="48" t="s">
        <v>241</v>
      </c>
      <c r="D68" s="48"/>
      <c r="E68" s="49"/>
      <c r="F68" s="49"/>
      <c r="G68" s="49" t="e">
        <f>SUMIFS([1]记账凭证簿!$L$1:$L$65536,[1]记账凭证簿!$J$1:$J$65536,$C68,[1]记账凭证簿!$E$1:$E$65536,LEFTB(G$3,2))</f>
        <v>#VALUE!</v>
      </c>
      <c r="H68" s="49" t="e">
        <f>SUMIFS([1]记账凭证簿!$M$1:$M$65536,[1]记账凭证簿!$J$1:$J$65536,$C68,[1]记账凭证簿!$E$1:$E$65536,LEFTB(H$3,2))</f>
        <v>#VALUE!</v>
      </c>
      <c r="I68" s="49" t="e">
        <f t="shared" si="12"/>
        <v>#VALUE!</v>
      </c>
      <c r="J68" s="49" t="e">
        <f t="shared" si="13"/>
        <v>#VALUE!</v>
      </c>
      <c r="K68" s="49" t="e">
        <f>SUMIFS([1]记账凭证簿!$L$1:$L$65536,[1]记账凭证簿!$J$1:$J$65536,$C68,[1]记账凭证簿!$E$1:$E$65536,LEFTB(K$3,2))</f>
        <v>#VALUE!</v>
      </c>
      <c r="L68" s="49" t="e">
        <f>SUMIFS([1]记账凭证簿!$M$1:$M$65536,[1]记账凭证簿!$J$1:$J$65536,$C68,[1]记账凭证簿!$E$1:$E$65536,LEFTB(L$3,2))</f>
        <v>#VALUE!</v>
      </c>
      <c r="M68" s="49" t="e">
        <f t="shared" si="14"/>
        <v>#VALUE!</v>
      </c>
      <c r="N68" s="49" t="e">
        <f t="shared" si="1"/>
        <v>#VALUE!</v>
      </c>
      <c r="O68" s="49" t="e">
        <f>SUMIFS([1]记账凭证簿!$L$1:$L$65536,[1]记账凭证簿!$J$1:$J$65536,$C68,[1]记账凭证簿!$E$1:$E$65536,LEFTB(O$3,2))</f>
        <v>#VALUE!</v>
      </c>
      <c r="P68" s="49" t="e">
        <f>SUMIFS([1]记账凭证簿!$M$1:$M$65536,[1]记账凭证簿!$J$1:$J$65536,$C68,[1]记账凭证簿!$E$1:$E$65536,LEFTB(P$3,2))</f>
        <v>#VALUE!</v>
      </c>
      <c r="Q68" s="49" t="e">
        <f t="shared" si="15"/>
        <v>#VALUE!</v>
      </c>
      <c r="R68" s="49" t="e">
        <f t="shared" si="2"/>
        <v>#VALUE!</v>
      </c>
      <c r="S68" s="49" t="e">
        <f>SUMIFS([1]记账凭证簿!$L$1:$L$65536,[1]记账凭证簿!$J$1:$J$65536,$C68,[1]记账凭证簿!$E$1:$E$65536,LEFTB(S$3,2))</f>
        <v>#VALUE!</v>
      </c>
      <c r="T68" s="49" t="e">
        <f>SUMIFS([1]记账凭证簿!$M$1:$M$65536,[1]记账凭证簿!$J$1:$J$65536,$C68,[1]记账凭证簿!$E$1:$E$65536,LEFTB(T$3,2))</f>
        <v>#VALUE!</v>
      </c>
      <c r="U68" s="49" t="e">
        <f t="shared" si="16"/>
        <v>#VALUE!</v>
      </c>
      <c r="V68" s="49" t="e">
        <f t="shared" si="3"/>
        <v>#VALUE!</v>
      </c>
      <c r="W68" s="49" t="e">
        <f>SUMIFS([1]记账凭证簿!$L$1:$L$65536,[1]记账凭证簿!$J$1:$J$65536,$C68,[1]记账凭证簿!$E$1:$E$65536,LEFTB(W$3,2))</f>
        <v>#VALUE!</v>
      </c>
      <c r="X68" s="49" t="e">
        <f>SUMIFS([1]记账凭证簿!$M$1:$M$65536,[1]记账凭证簿!$J$1:$J$65536,$C68,[1]记账凭证簿!$E$1:$E$65536,LEFTB(X$3,2))</f>
        <v>#VALUE!</v>
      </c>
      <c r="Y68" s="49" t="e">
        <f t="shared" si="17"/>
        <v>#VALUE!</v>
      </c>
      <c r="Z68" s="49" t="e">
        <f t="shared" si="4"/>
        <v>#VALUE!</v>
      </c>
      <c r="AA68" s="49" t="e">
        <f>SUMIFS([1]记账凭证簿!$L$1:$L$65536,[1]记账凭证簿!$J$1:$J$65536,$C68,[1]记账凭证簿!$E$1:$E$65536,LEFTB(AA$3,2))</f>
        <v>#VALUE!</v>
      </c>
      <c r="AB68" s="49" t="e">
        <f>SUMIFS([1]记账凭证簿!$M$1:$M$65536,[1]记账凭证簿!$J$1:$J$65536,$C68,[1]记账凭证簿!$E$1:$E$65536,LEFTB(AB$3,2))</f>
        <v>#VALUE!</v>
      </c>
      <c r="AC68" s="49" t="e">
        <f t="shared" si="18"/>
        <v>#VALUE!</v>
      </c>
      <c r="AD68" s="49" t="e">
        <f t="shared" si="5"/>
        <v>#VALUE!</v>
      </c>
      <c r="AE68" s="49" t="e">
        <f>SUMIFS([1]记账凭证簿!$L$1:$L$65536,[1]记账凭证簿!$J$1:$J$65536,$C68,[1]记账凭证簿!$E$1:$E$65536,LEFTB(AE$3,2))</f>
        <v>#VALUE!</v>
      </c>
      <c r="AF68" s="49" t="e">
        <f>SUMIFS([1]记账凭证簿!$M$1:$M$65536,[1]记账凭证簿!$J$1:$J$65536,$C68,[1]记账凭证簿!$E$1:$E$65536,LEFTB(AF$3,2))</f>
        <v>#VALUE!</v>
      </c>
      <c r="AG68" s="49" t="e">
        <f t="shared" si="19"/>
        <v>#VALUE!</v>
      </c>
      <c r="AH68" s="49" t="e">
        <f t="shared" si="6"/>
        <v>#VALUE!</v>
      </c>
      <c r="AI68" s="49" t="e">
        <f>SUMIFS([1]记账凭证簿!$L$1:$L$65536,[1]记账凭证簿!$J$1:$J$65536,$C68,[1]记账凭证簿!$E$1:$E$65536,LEFTB(AI$3,2))</f>
        <v>#VALUE!</v>
      </c>
      <c r="AJ68" s="49" t="e">
        <f>SUMIFS([1]记账凭证簿!$M$1:$M$65536,[1]记账凭证簿!$J$1:$J$65536,$C68,[1]记账凭证簿!$E$1:$E$65536,LEFTB(AJ$3,2))</f>
        <v>#VALUE!</v>
      </c>
      <c r="AK68" s="49" t="e">
        <f t="shared" si="20"/>
        <v>#VALUE!</v>
      </c>
      <c r="AL68" s="49" t="e">
        <f t="shared" si="7"/>
        <v>#VALUE!</v>
      </c>
      <c r="AM68" s="49" t="e">
        <f>SUMIFS([1]记账凭证簿!$L$1:$L$65536,[1]记账凭证簿!$J$1:$J$65536,$C68,[1]记账凭证簿!$E$1:$E$65536,LEFTB(AM$3,2))</f>
        <v>#VALUE!</v>
      </c>
      <c r="AN68" s="49" t="e">
        <f>SUMIFS([1]记账凭证簿!$M$1:$M$65536,[1]记账凭证簿!$J$1:$J$65536,$C68,[1]记账凭证簿!$E$1:$E$65536,LEFTB(AN$3,2))</f>
        <v>#VALUE!</v>
      </c>
      <c r="AO68" s="49" t="e">
        <f t="shared" si="21"/>
        <v>#VALUE!</v>
      </c>
      <c r="AP68" s="49" t="e">
        <f t="shared" si="8"/>
        <v>#VALUE!</v>
      </c>
      <c r="AQ68" s="49" t="e">
        <f>SUMIFS([1]记账凭证簿!$L$1:$L$65536,[1]记账凭证簿!$J$1:$J$65536,$C68,[1]记账凭证簿!$E$1:$E$65536,LEFTB(AQ$3,2))</f>
        <v>#VALUE!</v>
      </c>
      <c r="AR68" s="49" t="e">
        <f>SUMIFS([1]记账凭证簿!$M$1:$M$65536,[1]记账凭证簿!$J$1:$J$65536,$C68,[1]记账凭证簿!$E$1:$E$65536,LEFTB(AR$3,2))</f>
        <v>#VALUE!</v>
      </c>
      <c r="AS68" s="49" t="e">
        <f t="shared" si="22"/>
        <v>#VALUE!</v>
      </c>
      <c r="AT68" s="49" t="e">
        <f t="shared" si="9"/>
        <v>#VALUE!</v>
      </c>
      <c r="AU68" s="49" t="e">
        <f>SUMIFS([1]记账凭证簿!$L$1:$L$65536,[1]记账凭证簿!$J$1:$J$65536,$C68,[1]记账凭证簿!$E$1:$E$65536,LEFTB(AU$3,2))</f>
        <v>#VALUE!</v>
      </c>
      <c r="AV68" s="49" t="e">
        <f>SUMIFS([1]记账凭证簿!$M$1:$M$65536,[1]记账凭证簿!$J$1:$J$65536,$C68,[1]记账凭证簿!$E$1:$E$65536,LEFTB(AV$3,2))</f>
        <v>#VALUE!</v>
      </c>
      <c r="AW68" s="49" t="e">
        <f t="shared" si="23"/>
        <v>#VALUE!</v>
      </c>
      <c r="AX68" s="49" t="e">
        <f t="shared" si="10"/>
        <v>#VALUE!</v>
      </c>
      <c r="AY68" s="49" t="e">
        <f>SUMIFS([1]记账凭证簿!$L$1:$L$65536,[1]记账凭证簿!$J$1:$J$65536,$C68,[1]记账凭证簿!$E$1:$E$65536,LEFTB(AY$3,2))</f>
        <v>#VALUE!</v>
      </c>
      <c r="AZ68" s="49" t="e">
        <f>SUMIFS([1]记账凭证簿!$M$1:$M$65536,[1]记账凭证簿!$J$1:$J$65536,$C68,[1]记账凭证簿!$E$1:$E$65536,LEFTB(AZ$3,2))</f>
        <v>#VALUE!</v>
      </c>
      <c r="BA68" s="49" t="e">
        <f t="shared" si="24"/>
        <v>#VALUE!</v>
      </c>
      <c r="BB68" s="49" t="e">
        <f t="shared" si="11"/>
        <v>#VALUE!</v>
      </c>
    </row>
  </sheetData>
  <mergeCells count="24">
    <mergeCell ref="BA2:BB2"/>
    <mergeCell ref="AE2:AF2"/>
    <mergeCell ref="AG2:AH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AC2:AD2"/>
    <mergeCell ref="E2:F2"/>
    <mergeCell ref="G2:H2"/>
    <mergeCell ref="I2:J2"/>
    <mergeCell ref="K2:L2"/>
    <mergeCell ref="O2:P2"/>
    <mergeCell ref="Q2:R2"/>
    <mergeCell ref="S2:T2"/>
    <mergeCell ref="U2:V2"/>
    <mergeCell ref="W2:X2"/>
    <mergeCell ref="Y2:Z2"/>
    <mergeCell ref="AA2:AB2"/>
  </mergeCells>
  <phoneticPr fontId="1" type="noConversion"/>
  <dataValidations count="1">
    <dataValidation type="list" allowBlank="1" showInputMessage="1" showErrorMessage="1" sqref="E40:F40 JA40:JB40 SW40:SX40 ACS40:ACT40 AMO40:AMP40 AWK40:AWL40 BGG40:BGH40 BQC40:BQD40 BZY40:BZZ40 CJU40:CJV40 CTQ40:CTR40 DDM40:DDN40 DNI40:DNJ40 DXE40:DXF40 EHA40:EHB40 EQW40:EQX40 FAS40:FAT40 FKO40:FKP40 FUK40:FUL40 GEG40:GEH40 GOC40:GOD40 GXY40:GXZ40 HHU40:HHV40 HRQ40:HRR40 IBM40:IBN40 ILI40:ILJ40 IVE40:IVF40 JFA40:JFB40 JOW40:JOX40 JYS40:JYT40 KIO40:KIP40 KSK40:KSL40 LCG40:LCH40 LMC40:LMD40 LVY40:LVZ40 MFU40:MFV40 MPQ40:MPR40 MZM40:MZN40 NJI40:NJJ40 NTE40:NTF40 ODA40:ODB40 OMW40:OMX40 OWS40:OWT40 PGO40:PGP40 PQK40:PQL40 QAG40:QAH40 QKC40:QKD40 QTY40:QTZ40 RDU40:RDV40 RNQ40:RNR40 RXM40:RXN40 SHI40:SHJ40 SRE40:SRF40 TBA40:TBB40 TKW40:TKX40 TUS40:TUT40 UEO40:UEP40 UOK40:UOL40 UYG40:UYH40 VIC40:VID40 VRY40:VRZ40 WBU40:WBV40 WLQ40:WLR40 WVM40:WVN40 E65576:F65576 JA65576:JB65576 SW65576:SX65576 ACS65576:ACT65576 AMO65576:AMP65576 AWK65576:AWL65576 BGG65576:BGH65576 BQC65576:BQD65576 BZY65576:BZZ65576 CJU65576:CJV65576 CTQ65576:CTR65576 DDM65576:DDN65576 DNI65576:DNJ65576 DXE65576:DXF65576 EHA65576:EHB65576 EQW65576:EQX65576 FAS65576:FAT65576 FKO65576:FKP65576 FUK65576:FUL65576 GEG65576:GEH65576 GOC65576:GOD65576 GXY65576:GXZ65576 HHU65576:HHV65576 HRQ65576:HRR65576 IBM65576:IBN65576 ILI65576:ILJ65576 IVE65576:IVF65576 JFA65576:JFB65576 JOW65576:JOX65576 JYS65576:JYT65576 KIO65576:KIP65576 KSK65576:KSL65576 LCG65576:LCH65576 LMC65576:LMD65576 LVY65576:LVZ65576 MFU65576:MFV65576 MPQ65576:MPR65576 MZM65576:MZN65576 NJI65576:NJJ65576 NTE65576:NTF65576 ODA65576:ODB65576 OMW65576:OMX65576 OWS65576:OWT65576 PGO65576:PGP65576 PQK65576:PQL65576 QAG65576:QAH65576 QKC65576:QKD65576 QTY65576:QTZ65576 RDU65576:RDV65576 RNQ65576:RNR65576 RXM65576:RXN65576 SHI65576:SHJ65576 SRE65576:SRF65576 TBA65576:TBB65576 TKW65576:TKX65576 TUS65576:TUT65576 UEO65576:UEP65576 UOK65576:UOL65576 UYG65576:UYH65576 VIC65576:VID65576 VRY65576:VRZ65576 WBU65576:WBV65576 WLQ65576:WLR65576 WVM65576:WVN65576 E131112:F131112 JA131112:JB131112 SW131112:SX131112 ACS131112:ACT131112 AMO131112:AMP131112 AWK131112:AWL131112 BGG131112:BGH131112 BQC131112:BQD131112 BZY131112:BZZ131112 CJU131112:CJV131112 CTQ131112:CTR131112 DDM131112:DDN131112 DNI131112:DNJ131112 DXE131112:DXF131112 EHA131112:EHB131112 EQW131112:EQX131112 FAS131112:FAT131112 FKO131112:FKP131112 FUK131112:FUL131112 GEG131112:GEH131112 GOC131112:GOD131112 GXY131112:GXZ131112 HHU131112:HHV131112 HRQ131112:HRR131112 IBM131112:IBN131112 ILI131112:ILJ131112 IVE131112:IVF131112 JFA131112:JFB131112 JOW131112:JOX131112 JYS131112:JYT131112 KIO131112:KIP131112 KSK131112:KSL131112 LCG131112:LCH131112 LMC131112:LMD131112 LVY131112:LVZ131112 MFU131112:MFV131112 MPQ131112:MPR131112 MZM131112:MZN131112 NJI131112:NJJ131112 NTE131112:NTF131112 ODA131112:ODB131112 OMW131112:OMX131112 OWS131112:OWT131112 PGO131112:PGP131112 PQK131112:PQL131112 QAG131112:QAH131112 QKC131112:QKD131112 QTY131112:QTZ131112 RDU131112:RDV131112 RNQ131112:RNR131112 RXM131112:RXN131112 SHI131112:SHJ131112 SRE131112:SRF131112 TBA131112:TBB131112 TKW131112:TKX131112 TUS131112:TUT131112 UEO131112:UEP131112 UOK131112:UOL131112 UYG131112:UYH131112 VIC131112:VID131112 VRY131112:VRZ131112 WBU131112:WBV131112 WLQ131112:WLR131112 WVM131112:WVN131112 E196648:F196648 JA196648:JB196648 SW196648:SX196648 ACS196648:ACT196648 AMO196648:AMP196648 AWK196648:AWL196648 BGG196648:BGH196648 BQC196648:BQD196648 BZY196648:BZZ196648 CJU196648:CJV196648 CTQ196648:CTR196648 DDM196648:DDN196648 DNI196648:DNJ196648 DXE196648:DXF196648 EHA196648:EHB196648 EQW196648:EQX196648 FAS196648:FAT196648 FKO196648:FKP196648 FUK196648:FUL196648 GEG196648:GEH196648 GOC196648:GOD196648 GXY196648:GXZ196648 HHU196648:HHV196648 HRQ196648:HRR196648 IBM196648:IBN196648 ILI196648:ILJ196648 IVE196648:IVF196648 JFA196648:JFB196648 JOW196648:JOX196648 JYS196648:JYT196648 KIO196648:KIP196648 KSK196648:KSL196648 LCG196648:LCH196648 LMC196648:LMD196648 LVY196648:LVZ196648 MFU196648:MFV196648 MPQ196648:MPR196648 MZM196648:MZN196648 NJI196648:NJJ196648 NTE196648:NTF196648 ODA196648:ODB196648 OMW196648:OMX196648 OWS196648:OWT196648 PGO196648:PGP196648 PQK196648:PQL196648 QAG196648:QAH196648 QKC196648:QKD196648 QTY196648:QTZ196648 RDU196648:RDV196648 RNQ196648:RNR196648 RXM196648:RXN196648 SHI196648:SHJ196648 SRE196648:SRF196648 TBA196648:TBB196648 TKW196648:TKX196648 TUS196648:TUT196648 UEO196648:UEP196648 UOK196648:UOL196648 UYG196648:UYH196648 VIC196648:VID196648 VRY196648:VRZ196648 WBU196648:WBV196648 WLQ196648:WLR196648 WVM196648:WVN196648 E262184:F262184 JA262184:JB262184 SW262184:SX262184 ACS262184:ACT262184 AMO262184:AMP262184 AWK262184:AWL262184 BGG262184:BGH262184 BQC262184:BQD262184 BZY262184:BZZ262184 CJU262184:CJV262184 CTQ262184:CTR262184 DDM262184:DDN262184 DNI262184:DNJ262184 DXE262184:DXF262184 EHA262184:EHB262184 EQW262184:EQX262184 FAS262184:FAT262184 FKO262184:FKP262184 FUK262184:FUL262184 GEG262184:GEH262184 GOC262184:GOD262184 GXY262184:GXZ262184 HHU262184:HHV262184 HRQ262184:HRR262184 IBM262184:IBN262184 ILI262184:ILJ262184 IVE262184:IVF262184 JFA262184:JFB262184 JOW262184:JOX262184 JYS262184:JYT262184 KIO262184:KIP262184 KSK262184:KSL262184 LCG262184:LCH262184 LMC262184:LMD262184 LVY262184:LVZ262184 MFU262184:MFV262184 MPQ262184:MPR262184 MZM262184:MZN262184 NJI262184:NJJ262184 NTE262184:NTF262184 ODA262184:ODB262184 OMW262184:OMX262184 OWS262184:OWT262184 PGO262184:PGP262184 PQK262184:PQL262184 QAG262184:QAH262184 QKC262184:QKD262184 QTY262184:QTZ262184 RDU262184:RDV262184 RNQ262184:RNR262184 RXM262184:RXN262184 SHI262184:SHJ262184 SRE262184:SRF262184 TBA262184:TBB262184 TKW262184:TKX262184 TUS262184:TUT262184 UEO262184:UEP262184 UOK262184:UOL262184 UYG262184:UYH262184 VIC262184:VID262184 VRY262184:VRZ262184 WBU262184:WBV262184 WLQ262184:WLR262184 WVM262184:WVN262184 E327720:F327720 JA327720:JB327720 SW327720:SX327720 ACS327720:ACT327720 AMO327720:AMP327720 AWK327720:AWL327720 BGG327720:BGH327720 BQC327720:BQD327720 BZY327720:BZZ327720 CJU327720:CJV327720 CTQ327720:CTR327720 DDM327720:DDN327720 DNI327720:DNJ327720 DXE327720:DXF327720 EHA327720:EHB327720 EQW327720:EQX327720 FAS327720:FAT327720 FKO327720:FKP327720 FUK327720:FUL327720 GEG327720:GEH327720 GOC327720:GOD327720 GXY327720:GXZ327720 HHU327720:HHV327720 HRQ327720:HRR327720 IBM327720:IBN327720 ILI327720:ILJ327720 IVE327720:IVF327720 JFA327720:JFB327720 JOW327720:JOX327720 JYS327720:JYT327720 KIO327720:KIP327720 KSK327720:KSL327720 LCG327720:LCH327720 LMC327720:LMD327720 LVY327720:LVZ327720 MFU327720:MFV327720 MPQ327720:MPR327720 MZM327720:MZN327720 NJI327720:NJJ327720 NTE327720:NTF327720 ODA327720:ODB327720 OMW327720:OMX327720 OWS327720:OWT327720 PGO327720:PGP327720 PQK327720:PQL327720 QAG327720:QAH327720 QKC327720:QKD327720 QTY327720:QTZ327720 RDU327720:RDV327720 RNQ327720:RNR327720 RXM327720:RXN327720 SHI327720:SHJ327720 SRE327720:SRF327720 TBA327720:TBB327720 TKW327720:TKX327720 TUS327720:TUT327720 UEO327720:UEP327720 UOK327720:UOL327720 UYG327720:UYH327720 VIC327720:VID327720 VRY327720:VRZ327720 WBU327720:WBV327720 WLQ327720:WLR327720 WVM327720:WVN327720 E393256:F393256 JA393256:JB393256 SW393256:SX393256 ACS393256:ACT393256 AMO393256:AMP393256 AWK393256:AWL393256 BGG393256:BGH393256 BQC393256:BQD393256 BZY393256:BZZ393256 CJU393256:CJV393256 CTQ393256:CTR393256 DDM393256:DDN393256 DNI393256:DNJ393256 DXE393256:DXF393256 EHA393256:EHB393256 EQW393256:EQX393256 FAS393256:FAT393256 FKO393256:FKP393256 FUK393256:FUL393256 GEG393256:GEH393256 GOC393256:GOD393256 GXY393256:GXZ393256 HHU393256:HHV393256 HRQ393256:HRR393256 IBM393256:IBN393256 ILI393256:ILJ393256 IVE393256:IVF393256 JFA393256:JFB393256 JOW393256:JOX393256 JYS393256:JYT393256 KIO393256:KIP393256 KSK393256:KSL393256 LCG393256:LCH393256 LMC393256:LMD393256 LVY393256:LVZ393256 MFU393256:MFV393256 MPQ393256:MPR393256 MZM393256:MZN393256 NJI393256:NJJ393256 NTE393256:NTF393256 ODA393256:ODB393256 OMW393256:OMX393256 OWS393256:OWT393256 PGO393256:PGP393256 PQK393256:PQL393256 QAG393256:QAH393256 QKC393256:QKD393256 QTY393256:QTZ393256 RDU393256:RDV393256 RNQ393256:RNR393256 RXM393256:RXN393256 SHI393256:SHJ393256 SRE393256:SRF393256 TBA393256:TBB393256 TKW393256:TKX393256 TUS393256:TUT393256 UEO393256:UEP393256 UOK393256:UOL393256 UYG393256:UYH393256 VIC393256:VID393256 VRY393256:VRZ393256 WBU393256:WBV393256 WLQ393256:WLR393256 WVM393256:WVN393256 E458792:F458792 JA458792:JB458792 SW458792:SX458792 ACS458792:ACT458792 AMO458792:AMP458792 AWK458792:AWL458792 BGG458792:BGH458792 BQC458792:BQD458792 BZY458792:BZZ458792 CJU458792:CJV458792 CTQ458792:CTR458792 DDM458792:DDN458792 DNI458792:DNJ458792 DXE458792:DXF458792 EHA458792:EHB458792 EQW458792:EQX458792 FAS458792:FAT458792 FKO458792:FKP458792 FUK458792:FUL458792 GEG458792:GEH458792 GOC458792:GOD458792 GXY458792:GXZ458792 HHU458792:HHV458792 HRQ458792:HRR458792 IBM458792:IBN458792 ILI458792:ILJ458792 IVE458792:IVF458792 JFA458792:JFB458792 JOW458792:JOX458792 JYS458792:JYT458792 KIO458792:KIP458792 KSK458792:KSL458792 LCG458792:LCH458792 LMC458792:LMD458792 LVY458792:LVZ458792 MFU458792:MFV458792 MPQ458792:MPR458792 MZM458792:MZN458792 NJI458792:NJJ458792 NTE458792:NTF458792 ODA458792:ODB458792 OMW458792:OMX458792 OWS458792:OWT458792 PGO458792:PGP458792 PQK458792:PQL458792 QAG458792:QAH458792 QKC458792:QKD458792 QTY458792:QTZ458792 RDU458792:RDV458792 RNQ458792:RNR458792 RXM458792:RXN458792 SHI458792:SHJ458792 SRE458792:SRF458792 TBA458792:TBB458792 TKW458792:TKX458792 TUS458792:TUT458792 UEO458792:UEP458792 UOK458792:UOL458792 UYG458792:UYH458792 VIC458792:VID458792 VRY458792:VRZ458792 WBU458792:WBV458792 WLQ458792:WLR458792 WVM458792:WVN458792 E524328:F524328 JA524328:JB524328 SW524328:SX524328 ACS524328:ACT524328 AMO524328:AMP524328 AWK524328:AWL524328 BGG524328:BGH524328 BQC524328:BQD524328 BZY524328:BZZ524328 CJU524328:CJV524328 CTQ524328:CTR524328 DDM524328:DDN524328 DNI524328:DNJ524328 DXE524328:DXF524328 EHA524328:EHB524328 EQW524328:EQX524328 FAS524328:FAT524328 FKO524328:FKP524328 FUK524328:FUL524328 GEG524328:GEH524328 GOC524328:GOD524328 GXY524328:GXZ524328 HHU524328:HHV524328 HRQ524328:HRR524328 IBM524328:IBN524328 ILI524328:ILJ524328 IVE524328:IVF524328 JFA524328:JFB524328 JOW524328:JOX524328 JYS524328:JYT524328 KIO524328:KIP524328 KSK524328:KSL524328 LCG524328:LCH524328 LMC524328:LMD524328 LVY524328:LVZ524328 MFU524328:MFV524328 MPQ524328:MPR524328 MZM524328:MZN524328 NJI524328:NJJ524328 NTE524328:NTF524328 ODA524328:ODB524328 OMW524328:OMX524328 OWS524328:OWT524328 PGO524328:PGP524328 PQK524328:PQL524328 QAG524328:QAH524328 QKC524328:QKD524328 QTY524328:QTZ524328 RDU524328:RDV524328 RNQ524328:RNR524328 RXM524328:RXN524328 SHI524328:SHJ524328 SRE524328:SRF524328 TBA524328:TBB524328 TKW524328:TKX524328 TUS524328:TUT524328 UEO524328:UEP524328 UOK524328:UOL524328 UYG524328:UYH524328 VIC524328:VID524328 VRY524328:VRZ524328 WBU524328:WBV524328 WLQ524328:WLR524328 WVM524328:WVN524328 E589864:F589864 JA589864:JB589864 SW589864:SX589864 ACS589864:ACT589864 AMO589864:AMP589864 AWK589864:AWL589864 BGG589864:BGH589864 BQC589864:BQD589864 BZY589864:BZZ589864 CJU589864:CJV589864 CTQ589864:CTR589864 DDM589864:DDN589864 DNI589864:DNJ589864 DXE589864:DXF589864 EHA589864:EHB589864 EQW589864:EQX589864 FAS589864:FAT589864 FKO589864:FKP589864 FUK589864:FUL589864 GEG589864:GEH589864 GOC589864:GOD589864 GXY589864:GXZ589864 HHU589864:HHV589864 HRQ589864:HRR589864 IBM589864:IBN589864 ILI589864:ILJ589864 IVE589864:IVF589864 JFA589864:JFB589864 JOW589864:JOX589864 JYS589864:JYT589864 KIO589864:KIP589864 KSK589864:KSL589864 LCG589864:LCH589864 LMC589864:LMD589864 LVY589864:LVZ589864 MFU589864:MFV589864 MPQ589864:MPR589864 MZM589864:MZN589864 NJI589864:NJJ589864 NTE589864:NTF589864 ODA589864:ODB589864 OMW589864:OMX589864 OWS589864:OWT589864 PGO589864:PGP589864 PQK589864:PQL589864 QAG589864:QAH589864 QKC589864:QKD589864 QTY589864:QTZ589864 RDU589864:RDV589864 RNQ589864:RNR589864 RXM589864:RXN589864 SHI589864:SHJ589864 SRE589864:SRF589864 TBA589864:TBB589864 TKW589864:TKX589864 TUS589864:TUT589864 UEO589864:UEP589864 UOK589864:UOL589864 UYG589864:UYH589864 VIC589864:VID589864 VRY589864:VRZ589864 WBU589864:WBV589864 WLQ589864:WLR589864 WVM589864:WVN589864 E655400:F655400 JA655400:JB655400 SW655400:SX655400 ACS655400:ACT655400 AMO655400:AMP655400 AWK655400:AWL655400 BGG655400:BGH655400 BQC655400:BQD655400 BZY655400:BZZ655400 CJU655400:CJV655400 CTQ655400:CTR655400 DDM655400:DDN655400 DNI655400:DNJ655400 DXE655400:DXF655400 EHA655400:EHB655400 EQW655400:EQX655400 FAS655400:FAT655400 FKO655400:FKP655400 FUK655400:FUL655400 GEG655400:GEH655400 GOC655400:GOD655400 GXY655400:GXZ655400 HHU655400:HHV655400 HRQ655400:HRR655400 IBM655400:IBN655400 ILI655400:ILJ655400 IVE655400:IVF655400 JFA655400:JFB655400 JOW655400:JOX655400 JYS655400:JYT655400 KIO655400:KIP655400 KSK655400:KSL655400 LCG655400:LCH655400 LMC655400:LMD655400 LVY655400:LVZ655400 MFU655400:MFV655400 MPQ655400:MPR655400 MZM655400:MZN655400 NJI655400:NJJ655400 NTE655400:NTF655400 ODA655400:ODB655400 OMW655400:OMX655400 OWS655400:OWT655400 PGO655400:PGP655400 PQK655400:PQL655400 QAG655400:QAH655400 QKC655400:QKD655400 QTY655400:QTZ655400 RDU655400:RDV655400 RNQ655400:RNR655400 RXM655400:RXN655400 SHI655400:SHJ655400 SRE655400:SRF655400 TBA655400:TBB655400 TKW655400:TKX655400 TUS655400:TUT655400 UEO655400:UEP655400 UOK655400:UOL655400 UYG655400:UYH655400 VIC655400:VID655400 VRY655400:VRZ655400 WBU655400:WBV655400 WLQ655400:WLR655400 WVM655400:WVN655400 E720936:F720936 JA720936:JB720936 SW720936:SX720936 ACS720936:ACT720936 AMO720936:AMP720936 AWK720936:AWL720936 BGG720936:BGH720936 BQC720936:BQD720936 BZY720936:BZZ720936 CJU720936:CJV720936 CTQ720936:CTR720936 DDM720936:DDN720936 DNI720936:DNJ720936 DXE720936:DXF720936 EHA720936:EHB720936 EQW720936:EQX720936 FAS720936:FAT720936 FKO720936:FKP720936 FUK720936:FUL720936 GEG720936:GEH720936 GOC720936:GOD720936 GXY720936:GXZ720936 HHU720936:HHV720936 HRQ720936:HRR720936 IBM720936:IBN720936 ILI720936:ILJ720936 IVE720936:IVF720936 JFA720936:JFB720936 JOW720936:JOX720936 JYS720936:JYT720936 KIO720936:KIP720936 KSK720936:KSL720936 LCG720936:LCH720936 LMC720936:LMD720936 LVY720936:LVZ720936 MFU720936:MFV720936 MPQ720936:MPR720936 MZM720936:MZN720936 NJI720936:NJJ720936 NTE720936:NTF720936 ODA720936:ODB720936 OMW720936:OMX720936 OWS720936:OWT720936 PGO720936:PGP720936 PQK720936:PQL720936 QAG720936:QAH720936 QKC720936:QKD720936 QTY720936:QTZ720936 RDU720936:RDV720936 RNQ720936:RNR720936 RXM720936:RXN720936 SHI720936:SHJ720936 SRE720936:SRF720936 TBA720936:TBB720936 TKW720936:TKX720936 TUS720936:TUT720936 UEO720936:UEP720936 UOK720936:UOL720936 UYG720936:UYH720936 VIC720936:VID720936 VRY720936:VRZ720936 WBU720936:WBV720936 WLQ720936:WLR720936 WVM720936:WVN720936 E786472:F786472 JA786472:JB786472 SW786472:SX786472 ACS786472:ACT786472 AMO786472:AMP786472 AWK786472:AWL786472 BGG786472:BGH786472 BQC786472:BQD786472 BZY786472:BZZ786472 CJU786472:CJV786472 CTQ786472:CTR786472 DDM786472:DDN786472 DNI786472:DNJ786472 DXE786472:DXF786472 EHA786472:EHB786472 EQW786472:EQX786472 FAS786472:FAT786472 FKO786472:FKP786472 FUK786472:FUL786472 GEG786472:GEH786472 GOC786472:GOD786472 GXY786472:GXZ786472 HHU786472:HHV786472 HRQ786472:HRR786472 IBM786472:IBN786472 ILI786472:ILJ786472 IVE786472:IVF786472 JFA786472:JFB786472 JOW786472:JOX786472 JYS786472:JYT786472 KIO786472:KIP786472 KSK786472:KSL786472 LCG786472:LCH786472 LMC786472:LMD786472 LVY786472:LVZ786472 MFU786472:MFV786472 MPQ786472:MPR786472 MZM786472:MZN786472 NJI786472:NJJ786472 NTE786472:NTF786472 ODA786472:ODB786472 OMW786472:OMX786472 OWS786472:OWT786472 PGO786472:PGP786472 PQK786472:PQL786472 QAG786472:QAH786472 QKC786472:QKD786472 QTY786472:QTZ786472 RDU786472:RDV786472 RNQ786472:RNR786472 RXM786472:RXN786472 SHI786472:SHJ786472 SRE786472:SRF786472 TBA786472:TBB786472 TKW786472:TKX786472 TUS786472:TUT786472 UEO786472:UEP786472 UOK786472:UOL786472 UYG786472:UYH786472 VIC786472:VID786472 VRY786472:VRZ786472 WBU786472:WBV786472 WLQ786472:WLR786472 WVM786472:WVN786472 E852008:F852008 JA852008:JB852008 SW852008:SX852008 ACS852008:ACT852008 AMO852008:AMP852008 AWK852008:AWL852008 BGG852008:BGH852008 BQC852008:BQD852008 BZY852008:BZZ852008 CJU852008:CJV852008 CTQ852008:CTR852008 DDM852008:DDN852008 DNI852008:DNJ852008 DXE852008:DXF852008 EHA852008:EHB852008 EQW852008:EQX852008 FAS852008:FAT852008 FKO852008:FKP852008 FUK852008:FUL852008 GEG852008:GEH852008 GOC852008:GOD852008 GXY852008:GXZ852008 HHU852008:HHV852008 HRQ852008:HRR852008 IBM852008:IBN852008 ILI852008:ILJ852008 IVE852008:IVF852008 JFA852008:JFB852008 JOW852008:JOX852008 JYS852008:JYT852008 KIO852008:KIP852008 KSK852008:KSL852008 LCG852008:LCH852008 LMC852008:LMD852008 LVY852008:LVZ852008 MFU852008:MFV852008 MPQ852008:MPR852008 MZM852008:MZN852008 NJI852008:NJJ852008 NTE852008:NTF852008 ODA852008:ODB852008 OMW852008:OMX852008 OWS852008:OWT852008 PGO852008:PGP852008 PQK852008:PQL852008 QAG852008:QAH852008 QKC852008:QKD852008 QTY852008:QTZ852008 RDU852008:RDV852008 RNQ852008:RNR852008 RXM852008:RXN852008 SHI852008:SHJ852008 SRE852008:SRF852008 TBA852008:TBB852008 TKW852008:TKX852008 TUS852008:TUT852008 UEO852008:UEP852008 UOK852008:UOL852008 UYG852008:UYH852008 VIC852008:VID852008 VRY852008:VRZ852008 WBU852008:WBV852008 WLQ852008:WLR852008 WVM852008:WVN852008 E917544:F917544 JA917544:JB917544 SW917544:SX917544 ACS917544:ACT917544 AMO917544:AMP917544 AWK917544:AWL917544 BGG917544:BGH917544 BQC917544:BQD917544 BZY917544:BZZ917544 CJU917544:CJV917544 CTQ917544:CTR917544 DDM917544:DDN917544 DNI917544:DNJ917544 DXE917544:DXF917544 EHA917544:EHB917544 EQW917544:EQX917544 FAS917544:FAT917544 FKO917544:FKP917544 FUK917544:FUL917544 GEG917544:GEH917544 GOC917544:GOD917544 GXY917544:GXZ917544 HHU917544:HHV917544 HRQ917544:HRR917544 IBM917544:IBN917544 ILI917544:ILJ917544 IVE917544:IVF917544 JFA917544:JFB917544 JOW917544:JOX917544 JYS917544:JYT917544 KIO917544:KIP917544 KSK917544:KSL917544 LCG917544:LCH917544 LMC917544:LMD917544 LVY917544:LVZ917544 MFU917544:MFV917544 MPQ917544:MPR917544 MZM917544:MZN917544 NJI917544:NJJ917544 NTE917544:NTF917544 ODA917544:ODB917544 OMW917544:OMX917544 OWS917544:OWT917544 PGO917544:PGP917544 PQK917544:PQL917544 QAG917544:QAH917544 QKC917544:QKD917544 QTY917544:QTZ917544 RDU917544:RDV917544 RNQ917544:RNR917544 RXM917544:RXN917544 SHI917544:SHJ917544 SRE917544:SRF917544 TBA917544:TBB917544 TKW917544:TKX917544 TUS917544:TUT917544 UEO917544:UEP917544 UOK917544:UOL917544 UYG917544:UYH917544 VIC917544:VID917544 VRY917544:VRZ917544 WBU917544:WBV917544 WLQ917544:WLR917544 WVM917544:WVN917544 E983080:F983080 JA983080:JB983080 SW983080:SX983080 ACS983080:ACT983080 AMO983080:AMP983080 AWK983080:AWL983080 BGG983080:BGH983080 BQC983080:BQD983080 BZY983080:BZZ983080 CJU983080:CJV983080 CTQ983080:CTR983080 DDM983080:DDN983080 DNI983080:DNJ983080 DXE983080:DXF983080 EHA983080:EHB983080 EQW983080:EQX983080 FAS983080:FAT983080 FKO983080:FKP983080 FUK983080:FUL983080 GEG983080:GEH983080 GOC983080:GOD983080 GXY983080:GXZ983080 HHU983080:HHV983080 HRQ983080:HRR983080 IBM983080:IBN983080 ILI983080:ILJ983080 IVE983080:IVF983080 JFA983080:JFB983080 JOW983080:JOX983080 JYS983080:JYT983080 KIO983080:KIP983080 KSK983080:KSL983080 LCG983080:LCH983080 LMC983080:LMD983080 LVY983080:LVZ983080 MFU983080:MFV983080 MPQ983080:MPR983080 MZM983080:MZN983080 NJI983080:NJJ983080 NTE983080:NTF983080 ODA983080:ODB983080 OMW983080:OMX983080 OWS983080:OWT983080 PGO983080:PGP983080 PQK983080:PQL983080 QAG983080:QAH983080 QKC983080:QKD983080 QTY983080:QTZ983080 RDU983080:RDV983080 RNQ983080:RNR983080 RXM983080:RXN983080 SHI983080:SHJ983080 SRE983080:SRF983080 TBA983080:TBB983080 TKW983080:TKX983080 TUS983080:TUT983080 UEO983080:UEP983080 UOK983080:UOL983080 UYG983080:UYH983080 VIC983080:VID983080 VRY983080:VRZ983080 WBU983080:WBV983080 WLQ983080:WLR983080 WVM983080:WVN983080 D5:D68 IZ5:IZ68 SV5:SV68 ACR5:ACR68 AMN5:AMN68 AWJ5:AWJ68 BGF5:BGF68 BQB5:BQB68 BZX5:BZX68 CJT5:CJT68 CTP5:CTP68 DDL5:DDL68 DNH5:DNH68 DXD5:DXD68 EGZ5:EGZ68 EQV5:EQV68 FAR5:FAR68 FKN5:FKN68 FUJ5:FUJ68 GEF5:GEF68 GOB5:GOB68 GXX5:GXX68 HHT5:HHT68 HRP5:HRP68 IBL5:IBL68 ILH5:ILH68 IVD5:IVD68 JEZ5:JEZ68 JOV5:JOV68 JYR5:JYR68 KIN5:KIN68 KSJ5:KSJ68 LCF5:LCF68 LMB5:LMB68 LVX5:LVX68 MFT5:MFT68 MPP5:MPP68 MZL5:MZL68 NJH5:NJH68 NTD5:NTD68 OCZ5:OCZ68 OMV5:OMV68 OWR5:OWR68 PGN5:PGN68 PQJ5:PQJ68 QAF5:QAF68 QKB5:QKB68 QTX5:QTX68 RDT5:RDT68 RNP5:RNP68 RXL5:RXL68 SHH5:SHH68 SRD5:SRD68 TAZ5:TAZ68 TKV5:TKV68 TUR5:TUR68 UEN5:UEN68 UOJ5:UOJ68 UYF5:UYF68 VIB5:VIB68 VRX5:VRX68 WBT5:WBT68 WLP5:WLP68 WVL5:WVL68 D65541:D65604 IZ65541:IZ65604 SV65541:SV65604 ACR65541:ACR65604 AMN65541:AMN65604 AWJ65541:AWJ65604 BGF65541:BGF65604 BQB65541:BQB65604 BZX65541:BZX65604 CJT65541:CJT65604 CTP65541:CTP65604 DDL65541:DDL65604 DNH65541:DNH65604 DXD65541:DXD65604 EGZ65541:EGZ65604 EQV65541:EQV65604 FAR65541:FAR65604 FKN65541:FKN65604 FUJ65541:FUJ65604 GEF65541:GEF65604 GOB65541:GOB65604 GXX65541:GXX65604 HHT65541:HHT65604 HRP65541:HRP65604 IBL65541:IBL65604 ILH65541:ILH65604 IVD65541:IVD65604 JEZ65541:JEZ65604 JOV65541:JOV65604 JYR65541:JYR65604 KIN65541:KIN65604 KSJ65541:KSJ65604 LCF65541:LCF65604 LMB65541:LMB65604 LVX65541:LVX65604 MFT65541:MFT65604 MPP65541:MPP65604 MZL65541:MZL65604 NJH65541:NJH65604 NTD65541:NTD65604 OCZ65541:OCZ65604 OMV65541:OMV65604 OWR65541:OWR65604 PGN65541:PGN65604 PQJ65541:PQJ65604 QAF65541:QAF65604 QKB65541:QKB65604 QTX65541:QTX65604 RDT65541:RDT65604 RNP65541:RNP65604 RXL65541:RXL65604 SHH65541:SHH65604 SRD65541:SRD65604 TAZ65541:TAZ65604 TKV65541:TKV65604 TUR65541:TUR65604 UEN65541:UEN65604 UOJ65541:UOJ65604 UYF65541:UYF65604 VIB65541:VIB65604 VRX65541:VRX65604 WBT65541:WBT65604 WLP65541:WLP65604 WVL65541:WVL65604 D131077:D131140 IZ131077:IZ131140 SV131077:SV131140 ACR131077:ACR131140 AMN131077:AMN131140 AWJ131077:AWJ131140 BGF131077:BGF131140 BQB131077:BQB131140 BZX131077:BZX131140 CJT131077:CJT131140 CTP131077:CTP131140 DDL131077:DDL131140 DNH131077:DNH131140 DXD131077:DXD131140 EGZ131077:EGZ131140 EQV131077:EQV131140 FAR131077:FAR131140 FKN131077:FKN131140 FUJ131077:FUJ131140 GEF131077:GEF131140 GOB131077:GOB131140 GXX131077:GXX131140 HHT131077:HHT131140 HRP131077:HRP131140 IBL131077:IBL131140 ILH131077:ILH131140 IVD131077:IVD131140 JEZ131077:JEZ131140 JOV131077:JOV131140 JYR131077:JYR131140 KIN131077:KIN131140 KSJ131077:KSJ131140 LCF131077:LCF131140 LMB131077:LMB131140 LVX131077:LVX131140 MFT131077:MFT131140 MPP131077:MPP131140 MZL131077:MZL131140 NJH131077:NJH131140 NTD131077:NTD131140 OCZ131077:OCZ131140 OMV131077:OMV131140 OWR131077:OWR131140 PGN131077:PGN131140 PQJ131077:PQJ131140 QAF131077:QAF131140 QKB131077:QKB131140 QTX131077:QTX131140 RDT131077:RDT131140 RNP131077:RNP131140 RXL131077:RXL131140 SHH131077:SHH131140 SRD131077:SRD131140 TAZ131077:TAZ131140 TKV131077:TKV131140 TUR131077:TUR131140 UEN131077:UEN131140 UOJ131077:UOJ131140 UYF131077:UYF131140 VIB131077:VIB131140 VRX131077:VRX131140 WBT131077:WBT131140 WLP131077:WLP131140 WVL131077:WVL131140 D196613:D196676 IZ196613:IZ196676 SV196613:SV196676 ACR196613:ACR196676 AMN196613:AMN196676 AWJ196613:AWJ196676 BGF196613:BGF196676 BQB196613:BQB196676 BZX196613:BZX196676 CJT196613:CJT196676 CTP196613:CTP196676 DDL196613:DDL196676 DNH196613:DNH196676 DXD196613:DXD196676 EGZ196613:EGZ196676 EQV196613:EQV196676 FAR196613:FAR196676 FKN196613:FKN196676 FUJ196613:FUJ196676 GEF196613:GEF196676 GOB196613:GOB196676 GXX196613:GXX196676 HHT196613:HHT196676 HRP196613:HRP196676 IBL196613:IBL196676 ILH196613:ILH196676 IVD196613:IVD196676 JEZ196613:JEZ196676 JOV196613:JOV196676 JYR196613:JYR196676 KIN196613:KIN196676 KSJ196613:KSJ196676 LCF196613:LCF196676 LMB196613:LMB196676 LVX196613:LVX196676 MFT196613:MFT196676 MPP196613:MPP196676 MZL196613:MZL196676 NJH196613:NJH196676 NTD196613:NTD196676 OCZ196613:OCZ196676 OMV196613:OMV196676 OWR196613:OWR196676 PGN196613:PGN196676 PQJ196613:PQJ196676 QAF196613:QAF196676 QKB196613:QKB196676 QTX196613:QTX196676 RDT196613:RDT196676 RNP196613:RNP196676 RXL196613:RXL196676 SHH196613:SHH196676 SRD196613:SRD196676 TAZ196613:TAZ196676 TKV196613:TKV196676 TUR196613:TUR196676 UEN196613:UEN196676 UOJ196613:UOJ196676 UYF196613:UYF196676 VIB196613:VIB196676 VRX196613:VRX196676 WBT196613:WBT196676 WLP196613:WLP196676 WVL196613:WVL196676 D262149:D262212 IZ262149:IZ262212 SV262149:SV262212 ACR262149:ACR262212 AMN262149:AMN262212 AWJ262149:AWJ262212 BGF262149:BGF262212 BQB262149:BQB262212 BZX262149:BZX262212 CJT262149:CJT262212 CTP262149:CTP262212 DDL262149:DDL262212 DNH262149:DNH262212 DXD262149:DXD262212 EGZ262149:EGZ262212 EQV262149:EQV262212 FAR262149:FAR262212 FKN262149:FKN262212 FUJ262149:FUJ262212 GEF262149:GEF262212 GOB262149:GOB262212 GXX262149:GXX262212 HHT262149:HHT262212 HRP262149:HRP262212 IBL262149:IBL262212 ILH262149:ILH262212 IVD262149:IVD262212 JEZ262149:JEZ262212 JOV262149:JOV262212 JYR262149:JYR262212 KIN262149:KIN262212 KSJ262149:KSJ262212 LCF262149:LCF262212 LMB262149:LMB262212 LVX262149:LVX262212 MFT262149:MFT262212 MPP262149:MPP262212 MZL262149:MZL262212 NJH262149:NJH262212 NTD262149:NTD262212 OCZ262149:OCZ262212 OMV262149:OMV262212 OWR262149:OWR262212 PGN262149:PGN262212 PQJ262149:PQJ262212 QAF262149:QAF262212 QKB262149:QKB262212 QTX262149:QTX262212 RDT262149:RDT262212 RNP262149:RNP262212 RXL262149:RXL262212 SHH262149:SHH262212 SRD262149:SRD262212 TAZ262149:TAZ262212 TKV262149:TKV262212 TUR262149:TUR262212 UEN262149:UEN262212 UOJ262149:UOJ262212 UYF262149:UYF262212 VIB262149:VIB262212 VRX262149:VRX262212 WBT262149:WBT262212 WLP262149:WLP262212 WVL262149:WVL262212 D327685:D327748 IZ327685:IZ327748 SV327685:SV327748 ACR327685:ACR327748 AMN327685:AMN327748 AWJ327685:AWJ327748 BGF327685:BGF327748 BQB327685:BQB327748 BZX327685:BZX327748 CJT327685:CJT327748 CTP327685:CTP327748 DDL327685:DDL327748 DNH327685:DNH327748 DXD327685:DXD327748 EGZ327685:EGZ327748 EQV327685:EQV327748 FAR327685:FAR327748 FKN327685:FKN327748 FUJ327685:FUJ327748 GEF327685:GEF327748 GOB327685:GOB327748 GXX327685:GXX327748 HHT327685:HHT327748 HRP327685:HRP327748 IBL327685:IBL327748 ILH327685:ILH327748 IVD327685:IVD327748 JEZ327685:JEZ327748 JOV327685:JOV327748 JYR327685:JYR327748 KIN327685:KIN327748 KSJ327685:KSJ327748 LCF327685:LCF327748 LMB327685:LMB327748 LVX327685:LVX327748 MFT327685:MFT327748 MPP327685:MPP327748 MZL327685:MZL327748 NJH327685:NJH327748 NTD327685:NTD327748 OCZ327685:OCZ327748 OMV327685:OMV327748 OWR327685:OWR327748 PGN327685:PGN327748 PQJ327685:PQJ327748 QAF327685:QAF327748 QKB327685:QKB327748 QTX327685:QTX327748 RDT327685:RDT327748 RNP327685:RNP327748 RXL327685:RXL327748 SHH327685:SHH327748 SRD327685:SRD327748 TAZ327685:TAZ327748 TKV327685:TKV327748 TUR327685:TUR327748 UEN327685:UEN327748 UOJ327685:UOJ327748 UYF327685:UYF327748 VIB327685:VIB327748 VRX327685:VRX327748 WBT327685:WBT327748 WLP327685:WLP327748 WVL327685:WVL327748 D393221:D393284 IZ393221:IZ393284 SV393221:SV393284 ACR393221:ACR393284 AMN393221:AMN393284 AWJ393221:AWJ393284 BGF393221:BGF393284 BQB393221:BQB393284 BZX393221:BZX393284 CJT393221:CJT393284 CTP393221:CTP393284 DDL393221:DDL393284 DNH393221:DNH393284 DXD393221:DXD393284 EGZ393221:EGZ393284 EQV393221:EQV393284 FAR393221:FAR393284 FKN393221:FKN393284 FUJ393221:FUJ393284 GEF393221:GEF393284 GOB393221:GOB393284 GXX393221:GXX393284 HHT393221:HHT393284 HRP393221:HRP393284 IBL393221:IBL393284 ILH393221:ILH393284 IVD393221:IVD393284 JEZ393221:JEZ393284 JOV393221:JOV393284 JYR393221:JYR393284 KIN393221:KIN393284 KSJ393221:KSJ393284 LCF393221:LCF393284 LMB393221:LMB393284 LVX393221:LVX393284 MFT393221:MFT393284 MPP393221:MPP393284 MZL393221:MZL393284 NJH393221:NJH393284 NTD393221:NTD393284 OCZ393221:OCZ393284 OMV393221:OMV393284 OWR393221:OWR393284 PGN393221:PGN393284 PQJ393221:PQJ393284 QAF393221:QAF393284 QKB393221:QKB393284 QTX393221:QTX393284 RDT393221:RDT393284 RNP393221:RNP393284 RXL393221:RXL393284 SHH393221:SHH393284 SRD393221:SRD393284 TAZ393221:TAZ393284 TKV393221:TKV393284 TUR393221:TUR393284 UEN393221:UEN393284 UOJ393221:UOJ393284 UYF393221:UYF393284 VIB393221:VIB393284 VRX393221:VRX393284 WBT393221:WBT393284 WLP393221:WLP393284 WVL393221:WVL393284 D458757:D458820 IZ458757:IZ458820 SV458757:SV458820 ACR458757:ACR458820 AMN458757:AMN458820 AWJ458757:AWJ458820 BGF458757:BGF458820 BQB458757:BQB458820 BZX458757:BZX458820 CJT458757:CJT458820 CTP458757:CTP458820 DDL458757:DDL458820 DNH458757:DNH458820 DXD458757:DXD458820 EGZ458757:EGZ458820 EQV458757:EQV458820 FAR458757:FAR458820 FKN458757:FKN458820 FUJ458757:FUJ458820 GEF458757:GEF458820 GOB458757:GOB458820 GXX458757:GXX458820 HHT458757:HHT458820 HRP458757:HRP458820 IBL458757:IBL458820 ILH458757:ILH458820 IVD458757:IVD458820 JEZ458757:JEZ458820 JOV458757:JOV458820 JYR458757:JYR458820 KIN458757:KIN458820 KSJ458757:KSJ458820 LCF458757:LCF458820 LMB458757:LMB458820 LVX458757:LVX458820 MFT458757:MFT458820 MPP458757:MPP458820 MZL458757:MZL458820 NJH458757:NJH458820 NTD458757:NTD458820 OCZ458757:OCZ458820 OMV458757:OMV458820 OWR458757:OWR458820 PGN458757:PGN458820 PQJ458757:PQJ458820 QAF458757:QAF458820 QKB458757:QKB458820 QTX458757:QTX458820 RDT458757:RDT458820 RNP458757:RNP458820 RXL458757:RXL458820 SHH458757:SHH458820 SRD458757:SRD458820 TAZ458757:TAZ458820 TKV458757:TKV458820 TUR458757:TUR458820 UEN458757:UEN458820 UOJ458757:UOJ458820 UYF458757:UYF458820 VIB458757:VIB458820 VRX458757:VRX458820 WBT458757:WBT458820 WLP458757:WLP458820 WVL458757:WVL458820 D524293:D524356 IZ524293:IZ524356 SV524293:SV524356 ACR524293:ACR524356 AMN524293:AMN524356 AWJ524293:AWJ524356 BGF524293:BGF524356 BQB524293:BQB524356 BZX524293:BZX524356 CJT524293:CJT524356 CTP524293:CTP524356 DDL524293:DDL524356 DNH524293:DNH524356 DXD524293:DXD524356 EGZ524293:EGZ524356 EQV524293:EQV524356 FAR524293:FAR524356 FKN524293:FKN524356 FUJ524293:FUJ524356 GEF524293:GEF524356 GOB524293:GOB524356 GXX524293:GXX524356 HHT524293:HHT524356 HRP524293:HRP524356 IBL524293:IBL524356 ILH524293:ILH524356 IVD524293:IVD524356 JEZ524293:JEZ524356 JOV524293:JOV524356 JYR524293:JYR524356 KIN524293:KIN524356 KSJ524293:KSJ524356 LCF524293:LCF524356 LMB524293:LMB524356 LVX524293:LVX524356 MFT524293:MFT524356 MPP524293:MPP524356 MZL524293:MZL524356 NJH524293:NJH524356 NTD524293:NTD524356 OCZ524293:OCZ524356 OMV524293:OMV524356 OWR524293:OWR524356 PGN524293:PGN524356 PQJ524293:PQJ524356 QAF524293:QAF524356 QKB524293:QKB524356 QTX524293:QTX524356 RDT524293:RDT524356 RNP524293:RNP524356 RXL524293:RXL524356 SHH524293:SHH524356 SRD524293:SRD524356 TAZ524293:TAZ524356 TKV524293:TKV524356 TUR524293:TUR524356 UEN524293:UEN524356 UOJ524293:UOJ524356 UYF524293:UYF524356 VIB524293:VIB524356 VRX524293:VRX524356 WBT524293:WBT524356 WLP524293:WLP524356 WVL524293:WVL524356 D589829:D589892 IZ589829:IZ589892 SV589829:SV589892 ACR589829:ACR589892 AMN589829:AMN589892 AWJ589829:AWJ589892 BGF589829:BGF589892 BQB589829:BQB589892 BZX589829:BZX589892 CJT589829:CJT589892 CTP589829:CTP589892 DDL589829:DDL589892 DNH589829:DNH589892 DXD589829:DXD589892 EGZ589829:EGZ589892 EQV589829:EQV589892 FAR589829:FAR589892 FKN589829:FKN589892 FUJ589829:FUJ589892 GEF589829:GEF589892 GOB589829:GOB589892 GXX589829:GXX589892 HHT589829:HHT589892 HRP589829:HRP589892 IBL589829:IBL589892 ILH589829:ILH589892 IVD589829:IVD589892 JEZ589829:JEZ589892 JOV589829:JOV589892 JYR589829:JYR589892 KIN589829:KIN589892 KSJ589829:KSJ589892 LCF589829:LCF589892 LMB589829:LMB589892 LVX589829:LVX589892 MFT589829:MFT589892 MPP589829:MPP589892 MZL589829:MZL589892 NJH589829:NJH589892 NTD589829:NTD589892 OCZ589829:OCZ589892 OMV589829:OMV589892 OWR589829:OWR589892 PGN589829:PGN589892 PQJ589829:PQJ589892 QAF589829:QAF589892 QKB589829:QKB589892 QTX589829:QTX589892 RDT589829:RDT589892 RNP589829:RNP589892 RXL589829:RXL589892 SHH589829:SHH589892 SRD589829:SRD589892 TAZ589829:TAZ589892 TKV589829:TKV589892 TUR589829:TUR589892 UEN589829:UEN589892 UOJ589829:UOJ589892 UYF589829:UYF589892 VIB589829:VIB589892 VRX589829:VRX589892 WBT589829:WBT589892 WLP589829:WLP589892 WVL589829:WVL589892 D655365:D655428 IZ655365:IZ655428 SV655365:SV655428 ACR655365:ACR655428 AMN655365:AMN655428 AWJ655365:AWJ655428 BGF655365:BGF655428 BQB655365:BQB655428 BZX655365:BZX655428 CJT655365:CJT655428 CTP655365:CTP655428 DDL655365:DDL655428 DNH655365:DNH655428 DXD655365:DXD655428 EGZ655365:EGZ655428 EQV655365:EQV655428 FAR655365:FAR655428 FKN655365:FKN655428 FUJ655365:FUJ655428 GEF655365:GEF655428 GOB655365:GOB655428 GXX655365:GXX655428 HHT655365:HHT655428 HRP655365:HRP655428 IBL655365:IBL655428 ILH655365:ILH655428 IVD655365:IVD655428 JEZ655365:JEZ655428 JOV655365:JOV655428 JYR655365:JYR655428 KIN655365:KIN655428 KSJ655365:KSJ655428 LCF655365:LCF655428 LMB655365:LMB655428 LVX655365:LVX655428 MFT655365:MFT655428 MPP655365:MPP655428 MZL655365:MZL655428 NJH655365:NJH655428 NTD655365:NTD655428 OCZ655365:OCZ655428 OMV655365:OMV655428 OWR655365:OWR655428 PGN655365:PGN655428 PQJ655365:PQJ655428 QAF655365:QAF655428 QKB655365:QKB655428 QTX655365:QTX655428 RDT655365:RDT655428 RNP655365:RNP655428 RXL655365:RXL655428 SHH655365:SHH655428 SRD655365:SRD655428 TAZ655365:TAZ655428 TKV655365:TKV655428 TUR655365:TUR655428 UEN655365:UEN655428 UOJ655365:UOJ655428 UYF655365:UYF655428 VIB655365:VIB655428 VRX655365:VRX655428 WBT655365:WBT655428 WLP655365:WLP655428 WVL655365:WVL655428 D720901:D720964 IZ720901:IZ720964 SV720901:SV720964 ACR720901:ACR720964 AMN720901:AMN720964 AWJ720901:AWJ720964 BGF720901:BGF720964 BQB720901:BQB720964 BZX720901:BZX720964 CJT720901:CJT720964 CTP720901:CTP720964 DDL720901:DDL720964 DNH720901:DNH720964 DXD720901:DXD720964 EGZ720901:EGZ720964 EQV720901:EQV720964 FAR720901:FAR720964 FKN720901:FKN720964 FUJ720901:FUJ720964 GEF720901:GEF720964 GOB720901:GOB720964 GXX720901:GXX720964 HHT720901:HHT720964 HRP720901:HRP720964 IBL720901:IBL720964 ILH720901:ILH720964 IVD720901:IVD720964 JEZ720901:JEZ720964 JOV720901:JOV720964 JYR720901:JYR720964 KIN720901:KIN720964 KSJ720901:KSJ720964 LCF720901:LCF720964 LMB720901:LMB720964 LVX720901:LVX720964 MFT720901:MFT720964 MPP720901:MPP720964 MZL720901:MZL720964 NJH720901:NJH720964 NTD720901:NTD720964 OCZ720901:OCZ720964 OMV720901:OMV720964 OWR720901:OWR720964 PGN720901:PGN720964 PQJ720901:PQJ720964 QAF720901:QAF720964 QKB720901:QKB720964 QTX720901:QTX720964 RDT720901:RDT720964 RNP720901:RNP720964 RXL720901:RXL720964 SHH720901:SHH720964 SRD720901:SRD720964 TAZ720901:TAZ720964 TKV720901:TKV720964 TUR720901:TUR720964 UEN720901:UEN720964 UOJ720901:UOJ720964 UYF720901:UYF720964 VIB720901:VIB720964 VRX720901:VRX720964 WBT720901:WBT720964 WLP720901:WLP720964 WVL720901:WVL720964 D786437:D786500 IZ786437:IZ786500 SV786437:SV786500 ACR786437:ACR786500 AMN786437:AMN786500 AWJ786437:AWJ786500 BGF786437:BGF786500 BQB786437:BQB786500 BZX786437:BZX786500 CJT786437:CJT786500 CTP786437:CTP786500 DDL786437:DDL786500 DNH786437:DNH786500 DXD786437:DXD786500 EGZ786437:EGZ786500 EQV786437:EQV786500 FAR786437:FAR786500 FKN786437:FKN786500 FUJ786437:FUJ786500 GEF786437:GEF786500 GOB786437:GOB786500 GXX786437:GXX786500 HHT786437:HHT786500 HRP786437:HRP786500 IBL786437:IBL786500 ILH786437:ILH786500 IVD786437:IVD786500 JEZ786437:JEZ786500 JOV786437:JOV786500 JYR786437:JYR786500 KIN786437:KIN786500 KSJ786437:KSJ786500 LCF786437:LCF786500 LMB786437:LMB786500 LVX786437:LVX786500 MFT786437:MFT786500 MPP786437:MPP786500 MZL786437:MZL786500 NJH786437:NJH786500 NTD786437:NTD786500 OCZ786437:OCZ786500 OMV786437:OMV786500 OWR786437:OWR786500 PGN786437:PGN786500 PQJ786437:PQJ786500 QAF786437:QAF786500 QKB786437:QKB786500 QTX786437:QTX786500 RDT786437:RDT786500 RNP786437:RNP786500 RXL786437:RXL786500 SHH786437:SHH786500 SRD786437:SRD786500 TAZ786437:TAZ786500 TKV786437:TKV786500 TUR786437:TUR786500 UEN786437:UEN786500 UOJ786437:UOJ786500 UYF786437:UYF786500 VIB786437:VIB786500 VRX786437:VRX786500 WBT786437:WBT786500 WLP786437:WLP786500 WVL786437:WVL786500 D851973:D852036 IZ851973:IZ852036 SV851973:SV852036 ACR851973:ACR852036 AMN851973:AMN852036 AWJ851973:AWJ852036 BGF851973:BGF852036 BQB851973:BQB852036 BZX851973:BZX852036 CJT851973:CJT852036 CTP851973:CTP852036 DDL851973:DDL852036 DNH851973:DNH852036 DXD851973:DXD852036 EGZ851973:EGZ852036 EQV851973:EQV852036 FAR851973:FAR852036 FKN851973:FKN852036 FUJ851973:FUJ852036 GEF851973:GEF852036 GOB851973:GOB852036 GXX851973:GXX852036 HHT851973:HHT852036 HRP851973:HRP852036 IBL851973:IBL852036 ILH851973:ILH852036 IVD851973:IVD852036 JEZ851973:JEZ852036 JOV851973:JOV852036 JYR851973:JYR852036 KIN851973:KIN852036 KSJ851973:KSJ852036 LCF851973:LCF852036 LMB851973:LMB852036 LVX851973:LVX852036 MFT851973:MFT852036 MPP851973:MPP852036 MZL851973:MZL852036 NJH851973:NJH852036 NTD851973:NTD852036 OCZ851973:OCZ852036 OMV851973:OMV852036 OWR851973:OWR852036 PGN851973:PGN852036 PQJ851973:PQJ852036 QAF851973:QAF852036 QKB851973:QKB852036 QTX851973:QTX852036 RDT851973:RDT852036 RNP851973:RNP852036 RXL851973:RXL852036 SHH851973:SHH852036 SRD851973:SRD852036 TAZ851973:TAZ852036 TKV851973:TKV852036 TUR851973:TUR852036 UEN851973:UEN852036 UOJ851973:UOJ852036 UYF851973:UYF852036 VIB851973:VIB852036 VRX851973:VRX852036 WBT851973:WBT852036 WLP851973:WLP852036 WVL851973:WVL852036 D917509:D917572 IZ917509:IZ917572 SV917509:SV917572 ACR917509:ACR917572 AMN917509:AMN917572 AWJ917509:AWJ917572 BGF917509:BGF917572 BQB917509:BQB917572 BZX917509:BZX917572 CJT917509:CJT917572 CTP917509:CTP917572 DDL917509:DDL917572 DNH917509:DNH917572 DXD917509:DXD917572 EGZ917509:EGZ917572 EQV917509:EQV917572 FAR917509:FAR917572 FKN917509:FKN917572 FUJ917509:FUJ917572 GEF917509:GEF917572 GOB917509:GOB917572 GXX917509:GXX917572 HHT917509:HHT917572 HRP917509:HRP917572 IBL917509:IBL917572 ILH917509:ILH917572 IVD917509:IVD917572 JEZ917509:JEZ917572 JOV917509:JOV917572 JYR917509:JYR917572 KIN917509:KIN917572 KSJ917509:KSJ917572 LCF917509:LCF917572 LMB917509:LMB917572 LVX917509:LVX917572 MFT917509:MFT917572 MPP917509:MPP917572 MZL917509:MZL917572 NJH917509:NJH917572 NTD917509:NTD917572 OCZ917509:OCZ917572 OMV917509:OMV917572 OWR917509:OWR917572 PGN917509:PGN917572 PQJ917509:PQJ917572 QAF917509:QAF917572 QKB917509:QKB917572 QTX917509:QTX917572 RDT917509:RDT917572 RNP917509:RNP917572 RXL917509:RXL917572 SHH917509:SHH917572 SRD917509:SRD917572 TAZ917509:TAZ917572 TKV917509:TKV917572 TUR917509:TUR917572 UEN917509:UEN917572 UOJ917509:UOJ917572 UYF917509:UYF917572 VIB917509:VIB917572 VRX917509:VRX917572 WBT917509:WBT917572 WLP917509:WLP917572 WVL917509:WVL917572 D983045:D983108 IZ983045:IZ983108 SV983045:SV983108 ACR983045:ACR983108 AMN983045:AMN983108 AWJ983045:AWJ983108 BGF983045:BGF983108 BQB983045:BQB983108 BZX983045:BZX983108 CJT983045:CJT983108 CTP983045:CTP983108 DDL983045:DDL983108 DNH983045:DNH983108 DXD983045:DXD983108 EGZ983045:EGZ983108 EQV983045:EQV983108 FAR983045:FAR983108 FKN983045:FKN983108 FUJ983045:FUJ983108 GEF983045:GEF983108 GOB983045:GOB983108 GXX983045:GXX983108 HHT983045:HHT983108 HRP983045:HRP983108 IBL983045:IBL983108 ILH983045:ILH983108 IVD983045:IVD983108 JEZ983045:JEZ983108 JOV983045:JOV983108 JYR983045:JYR983108 KIN983045:KIN983108 KSJ983045:KSJ983108 LCF983045:LCF983108 LMB983045:LMB983108 LVX983045:LVX983108 MFT983045:MFT983108 MPP983045:MPP983108 MZL983045:MZL983108 NJH983045:NJH983108 NTD983045:NTD983108 OCZ983045:OCZ983108 OMV983045:OMV983108 OWR983045:OWR983108 PGN983045:PGN983108 PQJ983045:PQJ983108 QAF983045:QAF983108 QKB983045:QKB983108 QTX983045:QTX983108 RDT983045:RDT983108 RNP983045:RNP983108 RXL983045:RXL983108 SHH983045:SHH983108 SRD983045:SRD983108 TAZ983045:TAZ983108 TKV983045:TKV983108 TUR983045:TUR983108 UEN983045:UEN983108 UOJ983045:UOJ983108 UYF983045:UYF983108 VIB983045:VIB983108 VRX983045:VRX983108 WBT983045:WBT983108 WLP983045:WLP983108 WVL983045:WVL983108">
      <formula1>INDIRECT(C5)</formula1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69"/>
  <sheetViews>
    <sheetView workbookViewId="0">
      <selection activeCell="I48" sqref="I48"/>
    </sheetView>
  </sheetViews>
  <sheetFormatPr defaultRowHeight="14.25" x14ac:dyDescent="0.2"/>
  <cols>
    <col min="4" max="4" width="17.875" customWidth="1"/>
    <col min="5" max="5" width="13.25" customWidth="1"/>
    <col min="6" max="6" width="13.75" customWidth="1"/>
    <col min="7" max="7" width="13.625" customWidth="1"/>
    <col min="8" max="8" width="13.5" customWidth="1"/>
    <col min="9" max="9" width="14.25" customWidth="1"/>
    <col min="10" max="10" width="13.875" customWidth="1"/>
  </cols>
  <sheetData>
    <row r="2" spans="2:10" ht="30.75" customHeight="1" x14ac:dyDescent="0.2">
      <c r="E2" s="103" t="s">
        <v>372</v>
      </c>
      <c r="F2" s="61"/>
      <c r="G2" s="61"/>
      <c r="H2" s="61"/>
      <c r="I2" s="61"/>
      <c r="J2" s="61"/>
    </row>
    <row r="3" spans="2:10" x14ac:dyDescent="0.2">
      <c r="E3" s="52" t="s">
        <v>373</v>
      </c>
      <c r="F3" s="52" t="s">
        <v>374</v>
      </c>
      <c r="G3" s="52">
        <v>1</v>
      </c>
      <c r="H3" s="52" t="s">
        <v>375</v>
      </c>
      <c r="I3" s="52" t="str">
        <f>IF(SUM(G58:G69)=SUM(H58:H69),"期间损益已结转","期间损益未结转,差额")</f>
        <v>期间损益已结转</v>
      </c>
      <c r="J3" s="52">
        <f>SUM(G58:G69)-SUM(H58:H69)</f>
        <v>0</v>
      </c>
    </row>
    <row r="4" spans="2:10" x14ac:dyDescent="0.2">
      <c r="B4" s="104" t="s">
        <v>376</v>
      </c>
      <c r="C4" s="104" t="s">
        <v>377</v>
      </c>
      <c r="D4" s="104" t="s">
        <v>378</v>
      </c>
      <c r="E4" s="104" t="s">
        <v>379</v>
      </c>
      <c r="F4" s="104"/>
      <c r="G4" s="104" t="s">
        <v>382</v>
      </c>
      <c r="H4" s="104"/>
      <c r="I4" s="104" t="s">
        <v>383</v>
      </c>
      <c r="J4" s="104"/>
    </row>
    <row r="5" spans="2:10" x14ac:dyDescent="0.2">
      <c r="B5" s="104"/>
      <c r="C5" s="104"/>
      <c r="D5" s="104"/>
      <c r="E5" s="53" t="s">
        <v>380</v>
      </c>
      <c r="F5" s="53" t="s">
        <v>381</v>
      </c>
      <c r="G5" s="53" t="s">
        <v>380</v>
      </c>
      <c r="H5" s="53" t="s">
        <v>381</v>
      </c>
      <c r="I5" s="53" t="s">
        <v>380</v>
      </c>
      <c r="J5" s="53" t="s">
        <v>381</v>
      </c>
    </row>
    <row r="6" spans="2:10" x14ac:dyDescent="0.2">
      <c r="B6" s="53">
        <v>1</v>
      </c>
      <c r="C6" s="53">
        <v>1001</v>
      </c>
      <c r="D6" s="53" t="s">
        <v>144</v>
      </c>
      <c r="E6" s="54">
        <f>VLOOKUP(D6,期初余额及发生额!C:BB,$G$3*4-1,FALSE)</f>
        <v>9500</v>
      </c>
      <c r="F6" s="54">
        <f>VLOOKUP(D6,期初余额及发生额!C$5:BB$68,$G$3*4,FALSE)</f>
        <v>0</v>
      </c>
      <c r="G6" s="54">
        <f>SUMIFS(记账工作簿!$L:$L,记账工作簿!$J:$J,D6,记账工作簿!$E:$E,$G$3)</f>
        <v>2500</v>
      </c>
      <c r="H6" s="54">
        <f>SUMIFS(记账工作簿!$M:$M,记账工作簿!$J:$J,D6,记账工作簿!$E:$E,$G$3)</f>
        <v>500</v>
      </c>
      <c r="I6" s="54">
        <f>IF(E6-F6+G6-H6&gt;0,E6-F6+G6-H6,0)</f>
        <v>11500</v>
      </c>
      <c r="J6" s="54">
        <f>IF(F6-E6+H6-G6&gt;0,F6-E6+H6-G6,0)</f>
        <v>0</v>
      </c>
    </row>
    <row r="7" spans="2:10" x14ac:dyDescent="0.2">
      <c r="B7" s="53">
        <v>2</v>
      </c>
      <c r="C7" s="53">
        <v>1002</v>
      </c>
      <c r="D7" s="53" t="s">
        <v>145</v>
      </c>
      <c r="E7" s="54">
        <f>VLOOKUP(D7,期初余额及发生额!C:BB,$G$3*4-1,FALSE)</f>
        <v>502054</v>
      </c>
      <c r="F7" s="54">
        <f>VLOOKUP(D7,期初余额及发生额!C$5:BB$68,$G$3*4,FALSE)</f>
        <v>0</v>
      </c>
      <c r="G7" s="54">
        <f>SUMIFS(记账工作簿!$L:$L,记账工作簿!$J:$J,D7,记账工作簿!$E:$E,$G$3)</f>
        <v>22650</v>
      </c>
      <c r="H7" s="54">
        <f>SUMIFS(记账工作簿!$M:$M,记账工作簿!$J:$J,D7,记账工作簿!$E:$E,$G$3)</f>
        <v>44560</v>
      </c>
      <c r="I7" s="54">
        <f t="shared" ref="I7:I69" si="0">IF(E7-F7+G7-H7&gt;0,E7-F7+G7-H7,0)</f>
        <v>480144</v>
      </c>
      <c r="J7" s="54">
        <f t="shared" ref="J7:J69" si="1">IF(F7-E7+H7-G7&gt;0,F7-E7+H7-G7,0)</f>
        <v>0</v>
      </c>
    </row>
    <row r="8" spans="2:10" x14ac:dyDescent="0.2">
      <c r="B8" s="53">
        <v>3</v>
      </c>
      <c r="C8" s="53">
        <v>1015</v>
      </c>
      <c r="D8" s="53" t="s">
        <v>148</v>
      </c>
      <c r="E8" s="54">
        <f>VLOOKUP(D8,期初余额及发生额!C:BB,$G$3*4-1,FALSE)</f>
        <v>0</v>
      </c>
      <c r="F8" s="54">
        <f>VLOOKUP(D8,期初余额及发生额!C$5:BB$68,$G$3*4,FALSE)</f>
        <v>0</v>
      </c>
      <c r="G8" s="54">
        <f>SUMIFS(记账工作簿!$L:$L,记账工作簿!$J:$J,D8,记账工作簿!$E:$E,$G$3)</f>
        <v>0</v>
      </c>
      <c r="H8" s="54">
        <f>SUMIFS(记账工作簿!$M:$M,记账工作簿!$J:$J,D8,记账工作簿!$E:$E,$G$3)</f>
        <v>0</v>
      </c>
      <c r="I8" s="54">
        <f t="shared" si="0"/>
        <v>0</v>
      </c>
      <c r="J8" s="54">
        <f t="shared" si="1"/>
        <v>0</v>
      </c>
    </row>
    <row r="9" spans="2:10" x14ac:dyDescent="0.2">
      <c r="B9" s="53">
        <v>4</v>
      </c>
      <c r="C9" s="53">
        <v>1101</v>
      </c>
      <c r="D9" s="53" t="s">
        <v>150</v>
      </c>
      <c r="E9" s="54">
        <f>VLOOKUP(D9,期初余额及发生额!C:BB,$G$3*4-1,FALSE)</f>
        <v>0</v>
      </c>
      <c r="F9" s="54">
        <f>VLOOKUP(D9,期初余额及发生额!C$5:BB$68,$G$3*4,FALSE)</f>
        <v>0</v>
      </c>
      <c r="G9" s="54">
        <f>SUMIFS(记账工作簿!$L:$L,记账工作簿!$J:$J,D9,记账工作簿!$E:$E,$G$3)</f>
        <v>0</v>
      </c>
      <c r="H9" s="54">
        <f>SUMIFS(记账工作簿!$M:$M,记账工作簿!$J:$J,D9,记账工作簿!$E:$E,$G$3)</f>
        <v>0</v>
      </c>
      <c r="I9" s="54">
        <f t="shared" si="0"/>
        <v>0</v>
      </c>
      <c r="J9" s="54">
        <f t="shared" si="1"/>
        <v>0</v>
      </c>
    </row>
    <row r="10" spans="2:10" x14ac:dyDescent="0.2">
      <c r="B10" s="53">
        <v>5</v>
      </c>
      <c r="C10" s="53">
        <v>1121</v>
      </c>
      <c r="D10" s="53" t="s">
        <v>151</v>
      </c>
      <c r="E10" s="54">
        <f>VLOOKUP(D10,期初余额及发生额!C:BB,$G$3*4-1,FALSE)</f>
        <v>0</v>
      </c>
      <c r="F10" s="54">
        <f>VLOOKUP(D10,期初余额及发生额!C$5:BB$68,$G$3*4,FALSE)</f>
        <v>0</v>
      </c>
      <c r="G10" s="54">
        <f>SUMIFS(记账工作簿!$L:$L,记账工作簿!$J:$J,D10,记账工作簿!$E:$E,$G$3)</f>
        <v>0</v>
      </c>
      <c r="H10" s="54">
        <f>SUMIFS(记账工作簿!$M:$M,记账工作簿!$J:$J,D10,记账工作簿!$E:$E,$G$3)</f>
        <v>0</v>
      </c>
      <c r="I10" s="54">
        <f t="shared" si="0"/>
        <v>0</v>
      </c>
      <c r="J10" s="54">
        <f t="shared" si="1"/>
        <v>0</v>
      </c>
    </row>
    <row r="11" spans="2:10" x14ac:dyDescent="0.2">
      <c r="B11" s="53">
        <v>6</v>
      </c>
      <c r="C11" s="53">
        <v>1122</v>
      </c>
      <c r="D11" s="53" t="s">
        <v>152</v>
      </c>
      <c r="E11" s="54">
        <f>VLOOKUP(D11,期初余额及发生额!C:BB,$G$3*4-1,FALSE)</f>
        <v>651355</v>
      </c>
      <c r="F11" s="54">
        <f>VLOOKUP(D11,期初余额及发生额!C$5:BB$68,$G$3*4,FALSE)</f>
        <v>0</v>
      </c>
      <c r="G11" s="54">
        <f>SUMIFS(记账工作簿!$L:$L,记账工作簿!$J:$J,D11,记账工作簿!$E:$E,$G$3)</f>
        <v>22600</v>
      </c>
      <c r="H11" s="54">
        <f>SUMIFS(记账工作簿!$M:$M,记账工作簿!$J:$J,D11,记账工作簿!$E:$E,$G$3)</f>
        <v>22600</v>
      </c>
      <c r="I11" s="54">
        <f t="shared" si="0"/>
        <v>651355</v>
      </c>
      <c r="J11" s="54">
        <f t="shared" si="1"/>
        <v>0</v>
      </c>
    </row>
    <row r="12" spans="2:10" x14ac:dyDescent="0.2">
      <c r="B12" s="53">
        <v>7</v>
      </c>
      <c r="C12" s="53">
        <v>1123</v>
      </c>
      <c r="D12" s="53" t="s">
        <v>155</v>
      </c>
      <c r="E12" s="54">
        <f>VLOOKUP(D12,期初余额及发生额!C:BB,$G$3*4-1,FALSE)</f>
        <v>0</v>
      </c>
      <c r="F12" s="54">
        <f>VLOOKUP(D12,期初余额及发生额!C$5:BB$68,$G$3*4,FALSE)</f>
        <v>0</v>
      </c>
      <c r="G12" s="54">
        <f>SUMIFS(记账工作簿!$L:$L,记账工作簿!$J:$J,D12,记账工作簿!$E:$E,$G$3)</f>
        <v>0</v>
      </c>
      <c r="H12" s="54">
        <f>SUMIFS(记账工作簿!$M:$M,记账工作簿!$J:$J,D12,记账工作簿!$E:$E,$G$3)</f>
        <v>0</v>
      </c>
      <c r="I12" s="54">
        <f t="shared" si="0"/>
        <v>0</v>
      </c>
      <c r="J12" s="54">
        <f t="shared" si="1"/>
        <v>0</v>
      </c>
    </row>
    <row r="13" spans="2:10" x14ac:dyDescent="0.2">
      <c r="B13" s="53">
        <v>8</v>
      </c>
      <c r="C13" s="53">
        <v>1131</v>
      </c>
      <c r="D13" s="53" t="s">
        <v>156</v>
      </c>
      <c r="E13" s="54">
        <f>VLOOKUP(D13,期初余额及发生额!C:BB,$G$3*4-1,FALSE)</f>
        <v>0</v>
      </c>
      <c r="F13" s="54">
        <f>VLOOKUP(D13,期初余额及发生额!C$5:BB$68,$G$3*4,FALSE)</f>
        <v>0</v>
      </c>
      <c r="G13" s="54">
        <f>SUMIFS(记账工作簿!$L:$L,记账工作簿!$J:$J,D13,记账工作簿!$E:$E,$G$3)</f>
        <v>0</v>
      </c>
      <c r="H13" s="54">
        <f>SUMIFS(记账工作簿!$M:$M,记账工作簿!$J:$J,D13,记账工作簿!$E:$E,$G$3)</f>
        <v>0</v>
      </c>
      <c r="I13" s="54">
        <f t="shared" si="0"/>
        <v>0</v>
      </c>
      <c r="J13" s="54">
        <f t="shared" si="1"/>
        <v>0</v>
      </c>
    </row>
    <row r="14" spans="2:10" x14ac:dyDescent="0.2">
      <c r="B14" s="53">
        <v>9</v>
      </c>
      <c r="C14" s="53">
        <v>1231</v>
      </c>
      <c r="D14" s="53" t="s">
        <v>157</v>
      </c>
      <c r="E14" s="54">
        <f>VLOOKUP(D14,期初余额及发生额!C:BB,$G$3*4-1,FALSE)</f>
        <v>94700</v>
      </c>
      <c r="F14" s="54">
        <f>VLOOKUP(D14,期初余额及发生额!C$5:BB$68,$G$3*4,FALSE)</f>
        <v>0</v>
      </c>
      <c r="G14" s="54">
        <f>SUMIFS(记账工作簿!$L:$L,记账工作簿!$J:$J,D14,记账工作簿!$E:$E,$G$3)</f>
        <v>0</v>
      </c>
      <c r="H14" s="54">
        <f>SUMIFS(记账工作簿!$M:$M,记账工作簿!$J:$J,D14,记账工作簿!$E:$E,$G$3)</f>
        <v>0</v>
      </c>
      <c r="I14" s="54">
        <f t="shared" si="0"/>
        <v>94700</v>
      </c>
      <c r="J14" s="54">
        <f t="shared" si="1"/>
        <v>0</v>
      </c>
    </row>
    <row r="15" spans="2:10" x14ac:dyDescent="0.2">
      <c r="B15" s="53">
        <v>10</v>
      </c>
      <c r="C15" s="53">
        <v>1241</v>
      </c>
      <c r="D15" s="53" t="s">
        <v>158</v>
      </c>
      <c r="E15" s="54">
        <f>VLOOKUP(D15,期初余额及发生额!C:BB,$G$3*4-1,FALSE)</f>
        <v>0</v>
      </c>
      <c r="F15" s="54">
        <f>VLOOKUP(D15,期初余额及发生额!C$5:BB$68,$G$3*4,FALSE)</f>
        <v>4500</v>
      </c>
      <c r="G15" s="54">
        <f>SUMIFS(记账工作簿!$L:$L,记账工作簿!$J:$J,D15,记账工作簿!$E:$E,$G$3)</f>
        <v>0</v>
      </c>
      <c r="H15" s="54">
        <f>SUMIFS(记账工作簿!$M:$M,记账工作簿!$J:$J,D15,记账工作簿!$E:$E,$G$3)</f>
        <v>0</v>
      </c>
      <c r="I15" s="54">
        <f t="shared" si="0"/>
        <v>0</v>
      </c>
      <c r="J15" s="54">
        <f t="shared" si="1"/>
        <v>4500</v>
      </c>
    </row>
    <row r="16" spans="2:10" x14ac:dyDescent="0.2">
      <c r="B16" s="53">
        <v>11</v>
      </c>
      <c r="C16" s="53">
        <v>1401</v>
      </c>
      <c r="D16" s="53" t="s">
        <v>159</v>
      </c>
      <c r="E16" s="54">
        <f>VLOOKUP(D16,期初余额及发生额!C:BB,$G$3*4-1,FALSE)</f>
        <v>0</v>
      </c>
      <c r="F16" s="54">
        <f>VLOOKUP(D16,期初余额及发生额!C$5:BB$68,$G$3*4,FALSE)</f>
        <v>0</v>
      </c>
      <c r="G16" s="54">
        <f>SUMIFS(记账工作簿!$L:$L,记账工作簿!$J:$J,D16,记账工作簿!$E:$E,$G$3)</f>
        <v>0</v>
      </c>
      <c r="H16" s="54">
        <f>SUMIFS(记账工作簿!$M:$M,记账工作簿!$J:$J,D16,记账工作簿!$E:$E,$G$3)</f>
        <v>0</v>
      </c>
      <c r="I16" s="54">
        <f t="shared" si="0"/>
        <v>0</v>
      </c>
      <c r="J16" s="54">
        <f t="shared" si="1"/>
        <v>0</v>
      </c>
    </row>
    <row r="17" spans="2:10" x14ac:dyDescent="0.2">
      <c r="B17" s="53">
        <v>12</v>
      </c>
      <c r="C17" s="53">
        <v>1403</v>
      </c>
      <c r="D17" s="53" t="s">
        <v>160</v>
      </c>
      <c r="E17" s="54">
        <f>VLOOKUP(D17,期初余额及发生额!C:BB,$G$3*4-1,FALSE)</f>
        <v>640281</v>
      </c>
      <c r="F17" s="54">
        <f>VLOOKUP(D17,期初余额及发生额!C$5:BB$68,$G$3*4,FALSE)</f>
        <v>0</v>
      </c>
      <c r="G17" s="54">
        <f>SUMIFS(记账工作簿!$L:$L,记账工作簿!$J:$J,D17,记账工作簿!$E:$E,$G$3)</f>
        <v>12000</v>
      </c>
      <c r="H17" s="54">
        <f>SUMIFS(记账工作簿!$M:$M,记账工作簿!$J:$J,D17,记账工作簿!$E:$E,$G$3)</f>
        <v>0</v>
      </c>
      <c r="I17" s="54">
        <f t="shared" si="0"/>
        <v>652281</v>
      </c>
      <c r="J17" s="54">
        <f t="shared" si="1"/>
        <v>0</v>
      </c>
    </row>
    <row r="18" spans="2:10" x14ac:dyDescent="0.2">
      <c r="B18" s="53">
        <v>13</v>
      </c>
      <c r="C18" s="53">
        <v>1404</v>
      </c>
      <c r="D18" s="53" t="s">
        <v>163</v>
      </c>
      <c r="E18" s="54">
        <f>VLOOKUP(D18,期初余额及发生额!C:BB,$G$3*4-1,FALSE)</f>
        <v>2870</v>
      </c>
      <c r="F18" s="54">
        <f>VLOOKUP(D18,期初余额及发生额!C$5:BB$68,$G$3*4,FALSE)</f>
        <v>0</v>
      </c>
      <c r="G18" s="54">
        <f>SUMIFS(记账工作簿!$L:$L,记账工作簿!$J:$J,D18,记账工作簿!$E:$E,$G$3)</f>
        <v>0</v>
      </c>
      <c r="H18" s="54">
        <f>SUMIFS(记账工作簿!$M:$M,记账工作簿!$J:$J,D18,记账工作簿!$E:$E,$G$3)</f>
        <v>0</v>
      </c>
      <c r="I18" s="54">
        <f t="shared" si="0"/>
        <v>2870</v>
      </c>
      <c r="J18" s="54">
        <f t="shared" si="1"/>
        <v>0</v>
      </c>
    </row>
    <row r="19" spans="2:10" x14ac:dyDescent="0.2">
      <c r="B19" s="53">
        <v>14</v>
      </c>
      <c r="C19" s="53">
        <v>1406</v>
      </c>
      <c r="D19" s="53" t="s">
        <v>164</v>
      </c>
      <c r="E19" s="54">
        <f>VLOOKUP(D19,期初余额及发生额!C:BB,$G$3*4-1,FALSE)</f>
        <v>1036000</v>
      </c>
      <c r="F19" s="54">
        <f>VLOOKUP(D19,期初余额及发生额!C$5:BB$68,$G$3*4,FALSE)</f>
        <v>0</v>
      </c>
      <c r="G19" s="54">
        <f>SUMIFS(记账工作簿!$L:$L,记账工作簿!$J:$J,D19,记账工作簿!$E:$E,$G$3)</f>
        <v>0</v>
      </c>
      <c r="H19" s="54">
        <f>SUMIFS(记账工作簿!$M:$M,记账工作簿!$J:$J,D19,记账工作簿!$E:$E,$G$3)</f>
        <v>13000</v>
      </c>
      <c r="I19" s="54">
        <f t="shared" si="0"/>
        <v>1023000</v>
      </c>
      <c r="J19" s="54">
        <f t="shared" si="1"/>
        <v>0</v>
      </c>
    </row>
    <row r="20" spans="2:10" x14ac:dyDescent="0.2">
      <c r="B20" s="53">
        <v>15</v>
      </c>
      <c r="C20" s="53">
        <v>1407</v>
      </c>
      <c r="D20" s="53" t="s">
        <v>167</v>
      </c>
      <c r="E20" s="54">
        <f>VLOOKUP(D20,期初余额及发生额!C:BB,$G$3*4-1,FALSE)</f>
        <v>0</v>
      </c>
      <c r="F20" s="54">
        <f>VLOOKUP(D20,期初余额及发生额!C$5:BB$68,$G$3*4,FALSE)</f>
        <v>0</v>
      </c>
      <c r="G20" s="54">
        <f>SUMIFS(记账工作簿!$L:$L,记账工作簿!$J:$J,D20,记账工作簿!$E:$E,$G$3)</f>
        <v>0</v>
      </c>
      <c r="H20" s="54">
        <f>SUMIFS(记账工作簿!$M:$M,记账工作簿!$J:$J,D20,记账工作簿!$E:$E,$G$3)</f>
        <v>0</v>
      </c>
      <c r="I20" s="54">
        <f t="shared" si="0"/>
        <v>0</v>
      </c>
      <c r="J20" s="54">
        <f t="shared" si="1"/>
        <v>0</v>
      </c>
    </row>
    <row r="21" spans="2:10" x14ac:dyDescent="0.2">
      <c r="B21" s="53">
        <v>16</v>
      </c>
      <c r="C21" s="53">
        <v>1411</v>
      </c>
      <c r="D21" s="53" t="s">
        <v>168</v>
      </c>
      <c r="E21" s="54">
        <f>VLOOKUP(D21,期初余额及发生额!C:BB,$G$3*4-1,FALSE)</f>
        <v>182200</v>
      </c>
      <c r="F21" s="54">
        <f>VLOOKUP(D21,期初余额及发生额!C$5:BB$68,$G$3*4,FALSE)</f>
        <v>0</v>
      </c>
      <c r="G21" s="54">
        <f>SUMIFS(记账工作簿!$L:$L,记账工作簿!$J:$J,D21,记账工作簿!$E:$E,$G$3)</f>
        <v>0</v>
      </c>
      <c r="H21" s="54">
        <f>SUMIFS(记账工作簿!$M:$M,记账工作簿!$J:$J,D21,记账工作簿!$E:$E,$G$3)</f>
        <v>0</v>
      </c>
      <c r="I21" s="54">
        <f t="shared" si="0"/>
        <v>182200</v>
      </c>
      <c r="J21" s="54">
        <f t="shared" si="1"/>
        <v>0</v>
      </c>
    </row>
    <row r="22" spans="2:10" x14ac:dyDescent="0.2">
      <c r="B22" s="53">
        <v>17</v>
      </c>
      <c r="C22" s="53">
        <v>1481</v>
      </c>
      <c r="D22" s="53" t="s">
        <v>171</v>
      </c>
      <c r="E22" s="54">
        <f>VLOOKUP(D22,期初余额及发生额!C:BB,$G$3*4-1,FALSE)</f>
        <v>0</v>
      </c>
      <c r="F22" s="54">
        <f>VLOOKUP(D22,期初余额及发生额!C$5:BB$68,$G$3*4,FALSE)</f>
        <v>0</v>
      </c>
      <c r="G22" s="54">
        <f>SUMIFS(记账工作簿!$L:$L,记账工作簿!$J:$J,D22,记账工作簿!$E:$E,$G$3)</f>
        <v>0</v>
      </c>
      <c r="H22" s="54">
        <f>SUMIFS(记账工作簿!$M:$M,记账工作簿!$J:$J,D22,记账工作簿!$E:$E,$G$3)</f>
        <v>0</v>
      </c>
      <c r="I22" s="54">
        <f t="shared" si="0"/>
        <v>0</v>
      </c>
      <c r="J22" s="54">
        <f t="shared" si="1"/>
        <v>0</v>
      </c>
    </row>
    <row r="23" spans="2:10" x14ac:dyDescent="0.2">
      <c r="B23" s="53">
        <v>18</v>
      </c>
      <c r="C23" s="53">
        <v>1505</v>
      </c>
      <c r="D23" s="53" t="s">
        <v>172</v>
      </c>
      <c r="E23" s="54">
        <f>VLOOKUP(D23,期初余额及发生额!C:BB,$G$3*4-1,FALSE)</f>
        <v>0</v>
      </c>
      <c r="F23" s="54">
        <f>VLOOKUP(D23,期初余额及发生额!C$5:BB$68,$G$3*4,FALSE)</f>
        <v>0</v>
      </c>
      <c r="G23" s="54">
        <f>SUMIFS(记账工作簿!$L:$L,记账工作簿!$J:$J,D23,记账工作簿!$E:$E,$G$3)</f>
        <v>0</v>
      </c>
      <c r="H23" s="54">
        <f>SUMIFS(记账工作簿!$M:$M,记账工作簿!$J:$J,D23,记账工作簿!$E:$E,$G$3)</f>
        <v>0</v>
      </c>
      <c r="I23" s="54">
        <f t="shared" si="0"/>
        <v>0</v>
      </c>
      <c r="J23" s="54">
        <f t="shared" si="1"/>
        <v>0</v>
      </c>
    </row>
    <row r="24" spans="2:10" x14ac:dyDescent="0.2">
      <c r="B24" s="53">
        <v>19</v>
      </c>
      <c r="C24" s="53">
        <v>1506</v>
      </c>
      <c r="D24" s="53" t="s">
        <v>173</v>
      </c>
      <c r="E24" s="54">
        <f>VLOOKUP(D24,期初余额及发生额!C:BB,$G$3*4-1,FALSE)</f>
        <v>0</v>
      </c>
      <c r="F24" s="54">
        <f>VLOOKUP(D24,期初余额及发生额!C$5:BB$68,$G$3*4,FALSE)</f>
        <v>0</v>
      </c>
      <c r="G24" s="54">
        <f>SUMIFS(记账工作簿!$L:$L,记账工作簿!$J:$J,D24,记账工作簿!$E:$E,$G$3)</f>
        <v>0</v>
      </c>
      <c r="H24" s="54">
        <f>SUMIFS(记账工作簿!$M:$M,记账工作簿!$J:$J,D24,记账工作簿!$E:$E,$G$3)</f>
        <v>0</v>
      </c>
      <c r="I24" s="54">
        <f t="shared" si="0"/>
        <v>0</v>
      </c>
      <c r="J24" s="54">
        <f t="shared" si="1"/>
        <v>0</v>
      </c>
    </row>
    <row r="25" spans="2:10" x14ac:dyDescent="0.2">
      <c r="B25" s="53">
        <v>20</v>
      </c>
      <c r="C25" s="53">
        <v>1507</v>
      </c>
      <c r="D25" s="53" t="s">
        <v>174</v>
      </c>
      <c r="E25" s="54">
        <f>VLOOKUP(D25,期初余额及发生额!C:BB,$G$3*4-1,FALSE)</f>
        <v>0</v>
      </c>
      <c r="F25" s="54">
        <f>VLOOKUP(D25,期初余额及发生额!C$5:BB$68,$G$3*4,FALSE)</f>
        <v>0</v>
      </c>
      <c r="G25" s="54">
        <f>SUMIFS(记账工作簿!$L:$L,记账工作簿!$J:$J,D25,记账工作簿!$E:$E,$G$3)</f>
        <v>0</v>
      </c>
      <c r="H25" s="54">
        <f>SUMIFS(记账工作簿!$M:$M,记账工作簿!$J:$J,D25,记账工作簿!$E:$E,$G$3)</f>
        <v>0</v>
      </c>
      <c r="I25" s="54">
        <f t="shared" si="0"/>
        <v>0</v>
      </c>
      <c r="J25" s="54">
        <f t="shared" si="1"/>
        <v>0</v>
      </c>
    </row>
    <row r="26" spans="2:10" x14ac:dyDescent="0.2">
      <c r="B26" s="53">
        <v>21</v>
      </c>
      <c r="C26" s="53">
        <v>1511</v>
      </c>
      <c r="D26" s="53" t="s">
        <v>175</v>
      </c>
      <c r="E26" s="54">
        <f>VLOOKUP(D26,期初余额及发生额!C:BB,$G$3*4-1,FALSE)</f>
        <v>300000</v>
      </c>
      <c r="F26" s="54">
        <f>VLOOKUP(D26,期初余额及发生额!C$5:BB$68,$G$3*4,FALSE)</f>
        <v>0</v>
      </c>
      <c r="G26" s="54">
        <f>SUMIFS(记账工作簿!$L:$L,记账工作簿!$J:$J,D26,记账工作簿!$E:$E,$G$3)</f>
        <v>0</v>
      </c>
      <c r="H26" s="54">
        <f>SUMIFS(记账工作簿!$M:$M,记账工作簿!$J:$J,D26,记账工作簿!$E:$E,$G$3)</f>
        <v>0</v>
      </c>
      <c r="I26" s="54">
        <f t="shared" si="0"/>
        <v>300000</v>
      </c>
      <c r="J26" s="54">
        <f t="shared" si="1"/>
        <v>0</v>
      </c>
    </row>
    <row r="27" spans="2:10" x14ac:dyDescent="0.2">
      <c r="B27" s="53">
        <v>22</v>
      </c>
      <c r="C27" s="53">
        <v>1528</v>
      </c>
      <c r="D27" s="53" t="s">
        <v>176</v>
      </c>
      <c r="E27" s="54">
        <f>VLOOKUP(D27,期初余额及发生额!C:BB,$G$3*4-1,FALSE)</f>
        <v>0</v>
      </c>
      <c r="F27" s="54">
        <f>VLOOKUP(D27,期初余额及发生额!C$5:BB$68,$G$3*4,FALSE)</f>
        <v>0</v>
      </c>
      <c r="G27" s="54">
        <f>SUMIFS(记账工作簿!$L:$L,记账工作簿!$J:$J,D27,记账工作簿!$E:$E,$G$3)</f>
        <v>0</v>
      </c>
      <c r="H27" s="54">
        <f>SUMIFS(记账工作簿!$M:$M,记账工作簿!$J:$J,D27,记账工作簿!$E:$E,$G$3)</f>
        <v>0</v>
      </c>
      <c r="I27" s="54">
        <f t="shared" si="0"/>
        <v>0</v>
      </c>
      <c r="J27" s="54">
        <f t="shared" si="1"/>
        <v>0</v>
      </c>
    </row>
    <row r="28" spans="2:10" x14ac:dyDescent="0.2">
      <c r="B28" s="53">
        <v>23</v>
      </c>
      <c r="C28" s="53">
        <v>1601</v>
      </c>
      <c r="D28" s="53" t="s">
        <v>177</v>
      </c>
      <c r="E28" s="54">
        <f>VLOOKUP(D28,期初余额及发生额!C:BB,$G$3*4-1,FALSE)</f>
        <v>23028050</v>
      </c>
      <c r="F28" s="54">
        <f>VLOOKUP(D28,期初余额及发生额!C$5:BB$68,$G$3*4,FALSE)</f>
        <v>0</v>
      </c>
      <c r="G28" s="54">
        <f>SUMIFS(记账工作簿!$L:$L,记账工作簿!$J:$J,D28,记账工作簿!$E:$E,$G$3)</f>
        <v>0</v>
      </c>
      <c r="H28" s="54">
        <f>SUMIFS(记账工作簿!$M:$M,记账工作簿!$J:$J,D28,记账工作簿!$E:$E,$G$3)</f>
        <v>0</v>
      </c>
      <c r="I28" s="54">
        <f t="shared" si="0"/>
        <v>23028050</v>
      </c>
      <c r="J28" s="54">
        <f t="shared" si="1"/>
        <v>0</v>
      </c>
    </row>
    <row r="29" spans="2:10" x14ac:dyDescent="0.2">
      <c r="B29" s="53">
        <v>24</v>
      </c>
      <c r="C29" s="53">
        <v>1602</v>
      </c>
      <c r="D29" s="53" t="s">
        <v>178</v>
      </c>
      <c r="E29" s="54">
        <f>VLOOKUP(D29,期初余额及发生额!C:BB,$G$3*4-1,FALSE)</f>
        <v>0</v>
      </c>
      <c r="F29" s="54">
        <f>VLOOKUP(D29,期初余额及发生额!C$5:BB$68,$G$3*4,FALSE)</f>
        <v>5099949</v>
      </c>
      <c r="G29" s="54">
        <f>SUMIFS(记账工作簿!$L:$L,记账工作簿!$J:$J,D29,记账工作簿!$E:$E,$G$3)</f>
        <v>0</v>
      </c>
      <c r="H29" s="54">
        <f>SUMIFS(记账工作簿!$M:$M,记账工作簿!$J:$J,D29,记账工作簿!$E:$E,$G$3)</f>
        <v>0</v>
      </c>
      <c r="I29" s="54">
        <f t="shared" si="0"/>
        <v>0</v>
      </c>
      <c r="J29" s="54">
        <f t="shared" si="1"/>
        <v>5099949</v>
      </c>
    </row>
    <row r="30" spans="2:10" x14ac:dyDescent="0.2">
      <c r="B30" s="53">
        <v>25</v>
      </c>
      <c r="C30" s="53">
        <v>1606</v>
      </c>
      <c r="D30" s="53" t="s">
        <v>179</v>
      </c>
      <c r="E30" s="54">
        <f>VLOOKUP(D30,期初余额及发生额!C:BB,$G$3*4-1,FALSE)</f>
        <v>0</v>
      </c>
      <c r="F30" s="54">
        <f>VLOOKUP(D30,期初余额及发生额!C$5:BB$68,$G$3*4,FALSE)</f>
        <v>0</v>
      </c>
      <c r="G30" s="54">
        <f>SUMIFS(记账工作簿!$L:$L,记账工作簿!$J:$J,D30,记账工作簿!$E:$E,$G$3)</f>
        <v>0</v>
      </c>
      <c r="H30" s="54">
        <f>SUMIFS(记账工作簿!$M:$M,记账工作簿!$J:$J,D30,记账工作簿!$E:$E,$G$3)</f>
        <v>0</v>
      </c>
      <c r="I30" s="54">
        <f t="shared" si="0"/>
        <v>0</v>
      </c>
      <c r="J30" s="54">
        <f t="shared" si="1"/>
        <v>0</v>
      </c>
    </row>
    <row r="31" spans="2:10" x14ac:dyDescent="0.2">
      <c r="B31" s="53">
        <v>26</v>
      </c>
      <c r="C31" s="53">
        <v>1701</v>
      </c>
      <c r="D31" s="53" t="s">
        <v>180</v>
      </c>
      <c r="E31" s="54">
        <f>VLOOKUP(D31,期初余额及发生额!C:BB,$G$3*4-1,FALSE)</f>
        <v>1200000</v>
      </c>
      <c r="F31" s="54">
        <f>VLOOKUP(D31,期初余额及发生额!C$5:BB$68,$G$3*4,FALSE)</f>
        <v>0</v>
      </c>
      <c r="G31" s="54">
        <f>SUMIFS(记账工作簿!$L:$L,记账工作簿!$J:$J,D31,记账工作簿!$E:$E,$G$3)</f>
        <v>12000</v>
      </c>
      <c r="H31" s="54">
        <f>SUMIFS(记账工作簿!$M:$M,记账工作簿!$J:$J,D31,记账工作簿!$E:$E,$G$3)</f>
        <v>0</v>
      </c>
      <c r="I31" s="54">
        <f t="shared" si="0"/>
        <v>1212000</v>
      </c>
      <c r="J31" s="54">
        <f t="shared" si="1"/>
        <v>0</v>
      </c>
    </row>
    <row r="32" spans="2:10" x14ac:dyDescent="0.2">
      <c r="B32" s="53">
        <v>27</v>
      </c>
      <c r="C32" s="53">
        <v>1702</v>
      </c>
      <c r="D32" s="53" t="s">
        <v>181</v>
      </c>
      <c r="E32" s="54">
        <f>VLOOKUP(D32,期初余额及发生额!C:BB,$G$3*4-1,FALSE)</f>
        <v>0</v>
      </c>
      <c r="F32" s="54">
        <f>VLOOKUP(D32,期初余额及发生额!C$5:BB$68,$G$3*4,FALSE)</f>
        <v>80000</v>
      </c>
      <c r="G32" s="54">
        <f>SUMIFS(记账工作簿!$L:$L,记账工作簿!$J:$J,D32,记账工作簿!$E:$E,$G$3)</f>
        <v>0</v>
      </c>
      <c r="H32" s="54">
        <f>SUMIFS(记账工作簿!$M:$M,记账工作簿!$J:$J,D32,记账工作簿!$E:$E,$G$3)</f>
        <v>0</v>
      </c>
      <c r="I32" s="54">
        <f t="shared" si="0"/>
        <v>0</v>
      </c>
      <c r="J32" s="54">
        <f t="shared" si="1"/>
        <v>80000</v>
      </c>
    </row>
    <row r="33" spans="2:10" x14ac:dyDescent="0.2">
      <c r="B33" s="53">
        <v>28</v>
      </c>
      <c r="C33" s="53">
        <v>1801</v>
      </c>
      <c r="D33" s="53" t="s">
        <v>182</v>
      </c>
      <c r="E33" s="54">
        <f>VLOOKUP(D33,期初余额及发生额!C:BB,$G$3*4-1,FALSE)</f>
        <v>90045</v>
      </c>
      <c r="F33" s="54">
        <f>VLOOKUP(D33,期初余额及发生额!C$5:BB$68,$G$3*4,FALSE)</f>
        <v>0</v>
      </c>
      <c r="G33" s="54">
        <f>SUMIFS(记账工作簿!$L:$L,记账工作簿!$J:$J,D33,记账工作簿!$E:$E,$G$3)</f>
        <v>0</v>
      </c>
      <c r="H33" s="54">
        <f>SUMIFS(记账工作簿!$M:$M,记账工作簿!$J:$J,D33,记账工作簿!$E:$E,$G$3)</f>
        <v>0</v>
      </c>
      <c r="I33" s="54">
        <f t="shared" si="0"/>
        <v>90045</v>
      </c>
      <c r="J33" s="54">
        <f t="shared" si="1"/>
        <v>0</v>
      </c>
    </row>
    <row r="34" spans="2:10" x14ac:dyDescent="0.2">
      <c r="B34" s="53">
        <v>29</v>
      </c>
      <c r="C34" s="53">
        <v>1811</v>
      </c>
      <c r="D34" s="53" t="s">
        <v>183</v>
      </c>
      <c r="E34" s="54">
        <f>VLOOKUP(D34,期初余额及发生额!C:BB,$G$3*4-1,FALSE)</f>
        <v>0</v>
      </c>
      <c r="F34" s="54">
        <f>VLOOKUP(D34,期初余额及发生额!C$5:BB$68,$G$3*4,FALSE)</f>
        <v>0</v>
      </c>
      <c r="G34" s="54">
        <f>SUMIFS(记账工作簿!$L:$L,记账工作簿!$J:$J,D34,记账工作簿!$E:$E,$G$3)</f>
        <v>0</v>
      </c>
      <c r="H34" s="54">
        <f>SUMIFS(记账工作簿!$M:$M,记账工作簿!$J:$J,D34,记账工作簿!$E:$E,$G$3)</f>
        <v>0</v>
      </c>
      <c r="I34" s="54">
        <f t="shared" si="0"/>
        <v>0</v>
      </c>
      <c r="J34" s="54">
        <f t="shared" si="1"/>
        <v>0</v>
      </c>
    </row>
    <row r="35" spans="2:10" x14ac:dyDescent="0.2">
      <c r="B35" s="53">
        <v>30</v>
      </c>
      <c r="C35" s="53">
        <v>1901</v>
      </c>
      <c r="D35" s="53" t="s">
        <v>184</v>
      </c>
      <c r="E35" s="54" t="e">
        <f>VLOOKUP(D35,期初余额及发生额!C:BB,$G$3*4-1,FALSE)</f>
        <v>#N/A</v>
      </c>
      <c r="F35" s="54" t="e">
        <f>VLOOKUP(D35,期初余额及发生额!C$5:BB$68,$G$3*4,FALSE)</f>
        <v>#N/A</v>
      </c>
      <c r="G35" s="54">
        <f>SUMIFS(记账工作簿!$L:$L,记账工作簿!$J:$J,D35,记账工作簿!$E:$E,$G$3)</f>
        <v>0</v>
      </c>
      <c r="H35" s="54">
        <f>SUMIFS(记账工作簿!$M:$M,记账工作簿!$J:$J,D35,记账工作簿!$E:$E,$G$3)</f>
        <v>0</v>
      </c>
      <c r="I35" s="54" t="e">
        <f t="shared" si="0"/>
        <v>#N/A</v>
      </c>
      <c r="J35" s="54" t="e">
        <f>IF(F35-E35+H35-G35&gt;0,F35-E35+H35-G35,0)</f>
        <v>#N/A</v>
      </c>
    </row>
    <row r="36" spans="2:10" x14ac:dyDescent="0.2">
      <c r="B36" s="53">
        <v>31</v>
      </c>
      <c r="C36" s="53">
        <v>2001</v>
      </c>
      <c r="D36" s="53" t="s">
        <v>185</v>
      </c>
      <c r="E36" s="54">
        <f>VLOOKUP(D36,期初余额及发生额!C:BB,$G$3*4-1,FALSE)</f>
        <v>0</v>
      </c>
      <c r="F36" s="54">
        <f>VLOOKUP(D36,期初余额及发生额!C$5:BB$68,$G$3*4,FALSE)</f>
        <v>100000</v>
      </c>
      <c r="G36" s="54">
        <f>SUMIFS(记账工作簿!$L:$L,记账工作簿!$J:$J,D36,记账工作簿!$E:$E,$G$3)</f>
        <v>0</v>
      </c>
      <c r="H36" s="54">
        <f>SUMIFS(记账工作簿!$M:$M,记账工作簿!$J:$J,D36,记账工作簿!$E:$E,$G$3)</f>
        <v>0</v>
      </c>
      <c r="I36" s="54">
        <f t="shared" si="0"/>
        <v>0</v>
      </c>
      <c r="J36" s="54">
        <f t="shared" si="1"/>
        <v>100000</v>
      </c>
    </row>
    <row r="37" spans="2:10" x14ac:dyDescent="0.2">
      <c r="B37" s="53">
        <v>32</v>
      </c>
      <c r="C37" s="53">
        <v>2201</v>
      </c>
      <c r="D37" s="53" t="s">
        <v>186</v>
      </c>
      <c r="E37" s="54">
        <f>VLOOKUP(D37,期初余额及发生额!C:BB,$G$3*4-1,FALSE)</f>
        <v>0</v>
      </c>
      <c r="F37" s="54">
        <f>VLOOKUP(D37,期初余额及发生额!C$5:BB$68,$G$3*4,FALSE)</f>
        <v>50000</v>
      </c>
      <c r="G37" s="54">
        <f>SUMIFS(记账工作簿!$L:$L,记账工作簿!$J:$J,D37,记账工作簿!$E:$E,$G$3)</f>
        <v>0</v>
      </c>
      <c r="H37" s="54">
        <f>SUMIFS(记账工作簿!$M:$M,记账工作簿!$J:$J,D37,记账工作簿!$E:$E,$G$3)</f>
        <v>0</v>
      </c>
      <c r="I37" s="54">
        <f t="shared" si="0"/>
        <v>0</v>
      </c>
      <c r="J37" s="54">
        <f t="shared" si="1"/>
        <v>50000</v>
      </c>
    </row>
    <row r="38" spans="2:10" x14ac:dyDescent="0.2">
      <c r="B38" s="53">
        <v>33</v>
      </c>
      <c r="C38" s="53">
        <v>2202</v>
      </c>
      <c r="D38" s="53" t="s">
        <v>187</v>
      </c>
      <c r="E38" s="54">
        <f>VLOOKUP(D38,期初余额及发生额!C:BB,$G$3*4-1,FALSE)</f>
        <v>0</v>
      </c>
      <c r="F38" s="54">
        <f>VLOOKUP(D38,期初余额及发生额!C$5:BB$68,$G$3*4,FALSE)</f>
        <v>1461292</v>
      </c>
      <c r="G38" s="54">
        <f>SUMIFS(记账工作簿!$L:$L,记账工作簿!$J:$J,D38,记账工作簿!$E:$E,$G$3)</f>
        <v>0</v>
      </c>
      <c r="H38" s="54">
        <f>SUMIFS(记账工作簿!$M:$M,记账工作簿!$J:$J,D38,记账工作簿!$E:$E,$G$3)</f>
        <v>0</v>
      </c>
      <c r="I38" s="54">
        <f t="shared" si="0"/>
        <v>0</v>
      </c>
      <c r="J38" s="54">
        <f t="shared" si="1"/>
        <v>1461292</v>
      </c>
    </row>
    <row r="39" spans="2:10" x14ac:dyDescent="0.2">
      <c r="B39" s="53">
        <v>34</v>
      </c>
      <c r="C39" s="53">
        <v>2205</v>
      </c>
      <c r="D39" s="53" t="s">
        <v>190</v>
      </c>
      <c r="E39" s="54">
        <f>VLOOKUP(D39,期初余额及发生额!C:BB,$G$3*4-1,FALSE)</f>
        <v>0</v>
      </c>
      <c r="F39" s="54">
        <f>VLOOKUP(D39,期初余额及发生额!C$5:BB$68,$G$3*4,FALSE)</f>
        <v>54000</v>
      </c>
      <c r="G39" s="54">
        <f>SUMIFS(记账工作簿!$L:$L,记账工作簿!$J:$J,D39,记账工作簿!$E:$E,$G$3)</f>
        <v>0</v>
      </c>
      <c r="H39" s="54">
        <f>SUMIFS(记账工作簿!$M:$M,记账工作簿!$J:$J,D39,记账工作簿!$E:$E,$G$3)</f>
        <v>0</v>
      </c>
      <c r="I39" s="54">
        <f t="shared" si="0"/>
        <v>0</v>
      </c>
      <c r="J39" s="54">
        <f t="shared" si="1"/>
        <v>54000</v>
      </c>
    </row>
    <row r="40" spans="2:10" x14ac:dyDescent="0.2">
      <c r="B40" s="53">
        <v>35</v>
      </c>
      <c r="C40" s="53">
        <v>2211</v>
      </c>
      <c r="D40" s="53" t="s">
        <v>191</v>
      </c>
      <c r="E40" s="54">
        <f>VLOOKUP(D40,期初余额及发生额!C:BB,$G$3*4-1,FALSE)</f>
        <v>0</v>
      </c>
      <c r="F40" s="54">
        <f>VLOOKUP(D40,期初余额及发生额!C$5:BB$68,$G$3*4,FALSE)</f>
        <v>18000</v>
      </c>
      <c r="G40" s="54">
        <f>SUMIFS(记账工作簿!$L:$L,记账工作簿!$J:$J,D40,记账工作簿!$E:$E,$G$3)</f>
        <v>16500</v>
      </c>
      <c r="H40" s="54">
        <f>SUMIFS(记账工作簿!$M:$M,记账工作簿!$J:$J,D40,记账工作簿!$E:$E,$G$3)</f>
        <v>0</v>
      </c>
      <c r="I40" s="54">
        <f t="shared" si="0"/>
        <v>0</v>
      </c>
      <c r="J40" s="54">
        <f t="shared" si="1"/>
        <v>1500</v>
      </c>
    </row>
    <row r="41" spans="2:10" x14ac:dyDescent="0.2">
      <c r="B41" s="53">
        <v>36</v>
      </c>
      <c r="C41" s="53">
        <v>2221</v>
      </c>
      <c r="D41" s="53" t="s">
        <v>198</v>
      </c>
      <c r="E41" s="54">
        <f>VLOOKUP(D41,期初余额及发生额!C:BB,$G$3*4-1,FALSE)</f>
        <v>0</v>
      </c>
      <c r="F41" s="54">
        <f>VLOOKUP(D41,期初余额及发生额!C$5:BB$68,$G$3*4,FALSE)</f>
        <v>153356</v>
      </c>
      <c r="G41" s="54">
        <f>SUMIFS(记账工作簿!$L:$L,记账工作簿!$J:$J,D41,记账工作簿!$E:$E,$G$3)</f>
        <v>2600</v>
      </c>
      <c r="H41" s="54">
        <f>SUMIFS(记账工作簿!$M:$M,记账工作簿!$J:$J,D41,记账工作簿!$E:$E,$G$3)</f>
        <v>3640</v>
      </c>
      <c r="I41" s="54">
        <f t="shared" si="0"/>
        <v>0</v>
      </c>
      <c r="J41" s="54">
        <f t="shared" si="1"/>
        <v>154396</v>
      </c>
    </row>
    <row r="42" spans="2:10" x14ac:dyDescent="0.2">
      <c r="B42" s="53">
        <v>37</v>
      </c>
      <c r="C42" s="53">
        <v>2232</v>
      </c>
      <c r="D42" s="53" t="s">
        <v>207</v>
      </c>
      <c r="E42" s="54">
        <f>VLOOKUP(D42,期初余额及发生额!C:BB,$G$3*4-1,FALSE)</f>
        <v>0</v>
      </c>
      <c r="F42" s="54">
        <f>VLOOKUP(D42,期初余额及发生额!C$5:BB$68,$G$3*4,FALSE)</f>
        <v>0</v>
      </c>
      <c r="G42" s="54">
        <f>SUMIFS(记账工作簿!$L:$L,记账工作簿!$J:$J,D42,记账工作簿!$E:$E,$G$3)</f>
        <v>0</v>
      </c>
      <c r="H42" s="54">
        <f>SUMIFS(记账工作簿!$M:$M,记账工作簿!$J:$J,D42,记账工作簿!$E:$E,$G$3)</f>
        <v>0</v>
      </c>
      <c r="I42" s="54">
        <f t="shared" si="0"/>
        <v>0</v>
      </c>
      <c r="J42" s="54">
        <f t="shared" si="1"/>
        <v>0</v>
      </c>
    </row>
    <row r="43" spans="2:10" x14ac:dyDescent="0.2">
      <c r="B43" s="53">
        <v>38</v>
      </c>
      <c r="C43" s="53">
        <v>2241</v>
      </c>
      <c r="D43" s="53" t="s">
        <v>208</v>
      </c>
      <c r="E43" s="54">
        <f>VLOOKUP(D43,期初余额及发生额!C:BB,$G$3*4-1,FALSE)</f>
        <v>0</v>
      </c>
      <c r="F43" s="54">
        <f>VLOOKUP(D43,期初余额及发生额!C$5:BB$68,$G$3*4,FALSE)</f>
        <v>6800</v>
      </c>
      <c r="G43" s="54">
        <f>SUMIFS(记账工作簿!$L:$L,记账工作簿!$J:$J,D43,记账工作簿!$E:$E,$G$3)</f>
        <v>0</v>
      </c>
      <c r="H43" s="54">
        <f>SUMIFS(记账工作簿!$M:$M,记账工作簿!$J:$J,D43,记账工作簿!$E:$E,$G$3)</f>
        <v>0</v>
      </c>
      <c r="I43" s="54">
        <f t="shared" si="0"/>
        <v>0</v>
      </c>
      <c r="J43" s="54">
        <f t="shared" si="1"/>
        <v>6800</v>
      </c>
    </row>
    <row r="44" spans="2:10" x14ac:dyDescent="0.2">
      <c r="B44" s="53">
        <v>39</v>
      </c>
      <c r="C44" s="53">
        <v>2245</v>
      </c>
      <c r="D44" s="53" t="s">
        <v>209</v>
      </c>
      <c r="E44" s="54">
        <f>VLOOKUP(D44,期初余额及发生额!C:BB,$G$3*4-1,FALSE)</f>
        <v>0</v>
      </c>
      <c r="F44" s="54">
        <f>VLOOKUP(D44,期初余额及发生额!C$5:BB$68,$G$3*4,FALSE)</f>
        <v>0</v>
      </c>
      <c r="G44" s="54">
        <f>SUMIFS(记账工作簿!$L:$L,记账工作簿!$J:$J,D44,记账工作簿!$E:$E,$G$3)</f>
        <v>0</v>
      </c>
      <c r="H44" s="54">
        <f>SUMIFS(记账工作簿!$M:$M,记账工作簿!$J:$J,D44,记账工作簿!$E:$E,$G$3)</f>
        <v>0</v>
      </c>
      <c r="I44" s="54">
        <f t="shared" si="0"/>
        <v>0</v>
      </c>
      <c r="J44" s="54">
        <f t="shared" si="1"/>
        <v>0</v>
      </c>
    </row>
    <row r="45" spans="2:10" x14ac:dyDescent="0.2">
      <c r="B45" s="53">
        <v>40</v>
      </c>
      <c r="C45" s="53">
        <v>2601</v>
      </c>
      <c r="D45" s="53" t="s">
        <v>210</v>
      </c>
      <c r="E45" s="54">
        <f>VLOOKUP(D45,期初余额及发生额!C:BB,$G$3*4-1,FALSE)</f>
        <v>0</v>
      </c>
      <c r="F45" s="54">
        <f>VLOOKUP(D45,期初余额及发生额!C$5:BB$68,$G$3*4,FALSE)</f>
        <v>0</v>
      </c>
      <c r="G45" s="54">
        <f>SUMIFS(记账工作簿!$L:$L,记账工作簿!$J:$J,D45,记账工作簿!$E:$E,$G$3)</f>
        <v>0</v>
      </c>
      <c r="H45" s="54">
        <f>SUMIFS(记账工作簿!$M:$M,记账工作簿!$J:$J,D45,记账工作簿!$E:$E,$G$3)</f>
        <v>0</v>
      </c>
      <c r="I45" s="54">
        <f t="shared" si="0"/>
        <v>0</v>
      </c>
      <c r="J45" s="54">
        <f t="shared" si="1"/>
        <v>0</v>
      </c>
    </row>
    <row r="46" spans="2:10" x14ac:dyDescent="0.2">
      <c r="B46" s="53">
        <v>41</v>
      </c>
      <c r="C46" s="53">
        <v>2602</v>
      </c>
      <c r="D46" s="53" t="s">
        <v>211</v>
      </c>
      <c r="E46" s="54">
        <f>VLOOKUP(D46,期初余额及发生额!C:BB,$G$3*4-1,FALSE)</f>
        <v>0</v>
      </c>
      <c r="F46" s="54">
        <f>VLOOKUP(D46,期初余额及发生额!C$5:BB$68,$G$3*4,FALSE)</f>
        <v>1200000</v>
      </c>
      <c r="G46" s="54">
        <f>SUMIFS(记账工作簿!$L:$L,记账工作簿!$J:$J,D46,记账工作簿!$E:$E,$G$3)</f>
        <v>0</v>
      </c>
      <c r="H46" s="54">
        <f>SUMIFS(记账工作簿!$M:$M,记账工作簿!$J:$J,D46,记账工作簿!$E:$E,$G$3)</f>
        <v>0</v>
      </c>
      <c r="I46" s="54">
        <f t="shared" si="0"/>
        <v>0</v>
      </c>
      <c r="J46" s="54">
        <f t="shared" si="1"/>
        <v>1200000</v>
      </c>
    </row>
    <row r="47" spans="2:10" x14ac:dyDescent="0.2">
      <c r="B47" s="53">
        <v>42</v>
      </c>
      <c r="C47" s="53">
        <v>2901</v>
      </c>
      <c r="D47" s="53" t="s">
        <v>212</v>
      </c>
      <c r="E47" s="54">
        <f>VLOOKUP(D47,期初余额及发生额!C:BB,$G$3*4-1,FALSE)</f>
        <v>0</v>
      </c>
      <c r="F47" s="54">
        <f>VLOOKUP(D47,期初余额及发生额!C$5:BB$68,$G$3*4,FALSE)</f>
        <v>0</v>
      </c>
      <c r="G47" s="54">
        <f>SUMIFS(记账工作簿!$L:$L,记账工作簿!$J:$J,D47,记账工作簿!$E:$E,$G$3)</f>
        <v>0</v>
      </c>
      <c r="H47" s="54">
        <f>SUMIFS(记账工作簿!$M:$M,记账工作簿!$J:$J,D47,记账工作簿!$E:$E,$G$3)</f>
        <v>0</v>
      </c>
      <c r="I47" s="54">
        <f t="shared" si="0"/>
        <v>0</v>
      </c>
      <c r="J47" s="54">
        <f t="shared" si="1"/>
        <v>0</v>
      </c>
    </row>
    <row r="48" spans="2:10" x14ac:dyDescent="0.2">
      <c r="B48" s="53">
        <v>43</v>
      </c>
      <c r="C48" s="53">
        <v>4001</v>
      </c>
      <c r="D48" s="53" t="s">
        <v>213</v>
      </c>
      <c r="E48" s="54">
        <f>VLOOKUP(D48,期初余额及发生额!C:BB,$G$3*4-1,FALSE)</f>
        <v>0</v>
      </c>
      <c r="F48" s="54">
        <f>VLOOKUP(D48,期初余额及发生额!C$5:BB$68,$G$3*4,FALSE)</f>
        <v>18210000</v>
      </c>
      <c r="G48" s="54">
        <f>SUMIFS(记账工作簿!$L:$L,记账工作簿!$J:$J,D48,记账工作簿!$E:$E,$G$3)</f>
        <v>0</v>
      </c>
      <c r="H48" s="54">
        <f>SUMIFS(记账工作簿!$M:$M,记账工作簿!$J:$J,D48,记账工作簿!$E:$E,$G$3)</f>
        <v>0</v>
      </c>
      <c r="I48" s="54">
        <f t="shared" si="0"/>
        <v>0</v>
      </c>
      <c r="J48" s="54">
        <f t="shared" si="1"/>
        <v>18210000</v>
      </c>
    </row>
    <row r="49" spans="2:10" x14ac:dyDescent="0.2">
      <c r="B49" s="53">
        <v>44</v>
      </c>
      <c r="C49" s="53">
        <v>4002</v>
      </c>
      <c r="D49" s="53" t="s">
        <v>214</v>
      </c>
      <c r="E49" s="54">
        <f>VLOOKUP(D49,期初余额及发生额!C:BB,$G$3*4-1,FALSE)</f>
        <v>0</v>
      </c>
      <c r="F49" s="54">
        <f>VLOOKUP(D49,期初余额及发生额!C$5:BB$68,$G$3*4,FALSE)</f>
        <v>120000</v>
      </c>
      <c r="G49" s="54">
        <f>SUMIFS(记账工作簿!$L:$L,记账工作簿!$J:$J,D49,记账工作簿!$E:$E,$G$3)</f>
        <v>0</v>
      </c>
      <c r="H49" s="54">
        <f>SUMIFS(记账工作簿!$M:$M,记账工作簿!$J:$J,D49,记账工作簿!$E:$E,$G$3)</f>
        <v>0</v>
      </c>
      <c r="I49" s="54">
        <f t="shared" si="0"/>
        <v>0</v>
      </c>
      <c r="J49" s="54">
        <f t="shared" si="1"/>
        <v>120000</v>
      </c>
    </row>
    <row r="50" spans="2:10" x14ac:dyDescent="0.2">
      <c r="B50" s="53">
        <v>45</v>
      </c>
      <c r="C50" s="53">
        <v>4101</v>
      </c>
      <c r="D50" s="53" t="s">
        <v>215</v>
      </c>
      <c r="E50" s="54">
        <f>VLOOKUP(D50,期初余额及发生额!C:BB,$G$3*4-1,FALSE)</f>
        <v>0</v>
      </c>
      <c r="F50" s="54">
        <f>VLOOKUP(D50,期初余额及发生额!C$5:BB$68,$G$3*4,FALSE)</f>
        <v>579655.63</v>
      </c>
      <c r="G50" s="54">
        <f>SUMIFS(记账工作簿!$L:$L,记账工作簿!$J:$J,D50,记账工作簿!$E:$E,$G$3)</f>
        <v>0</v>
      </c>
      <c r="H50" s="54">
        <f>SUMIFS(记账工作簿!$M:$M,记账工作簿!$J:$J,D50,记账工作簿!$E:$E,$G$3)</f>
        <v>0</v>
      </c>
      <c r="I50" s="54">
        <f t="shared" si="0"/>
        <v>0</v>
      </c>
      <c r="J50" s="54">
        <f t="shared" si="1"/>
        <v>579655.63</v>
      </c>
    </row>
    <row r="51" spans="2:10" x14ac:dyDescent="0.2">
      <c r="B51" s="53">
        <v>46</v>
      </c>
      <c r="C51" s="53">
        <v>4103</v>
      </c>
      <c r="D51" s="53" t="s">
        <v>216</v>
      </c>
      <c r="E51" s="54">
        <f>VLOOKUP(D51,期初余额及发生额!C:BB,$G$3*4-1,FALSE)</f>
        <v>0</v>
      </c>
      <c r="F51" s="54">
        <f>VLOOKUP(D51,期初余额及发生额!C$5:BB$68,$G$3*4,FALSE)</f>
        <v>0</v>
      </c>
      <c r="G51" s="54">
        <f>SUMIFS(记账工作簿!$L:$L,记账工作簿!$J:$J,D51,记账工作簿!$E:$E,$G$3)</f>
        <v>0</v>
      </c>
      <c r="H51" s="54">
        <f>SUMIFS(记账工作簿!$M:$M,记账工作簿!$J:$J,D51,记账工作簿!$E:$E,$G$3)</f>
        <v>6550</v>
      </c>
      <c r="I51" s="54">
        <f t="shared" si="0"/>
        <v>0</v>
      </c>
      <c r="J51" s="54">
        <f t="shared" si="1"/>
        <v>6550</v>
      </c>
    </row>
    <row r="52" spans="2:10" x14ac:dyDescent="0.2">
      <c r="B52" s="53">
        <v>47</v>
      </c>
      <c r="C52" s="53">
        <v>4104</v>
      </c>
      <c r="D52" s="53" t="s">
        <v>217</v>
      </c>
      <c r="E52" s="54">
        <f>VLOOKUP(D52,期初余额及发生额!C:BB,$G$3*4-1,FALSE)</f>
        <v>0</v>
      </c>
      <c r="F52" s="54">
        <f>VLOOKUP(D52,期初余额及发生额!C$5:BB$68,$G$3*4,FALSE)</f>
        <v>1008000.37</v>
      </c>
      <c r="G52" s="54">
        <f>SUMIFS(记账工作簿!$L:$L,记账工作簿!$J:$J,D52,记账工作簿!$E:$E,$G$3)</f>
        <v>0</v>
      </c>
      <c r="H52" s="54">
        <f>SUMIFS(记账工作簿!$M:$M,记账工作簿!$J:$J,D52,记账工作簿!$E:$E,$G$3)</f>
        <v>0</v>
      </c>
      <c r="I52" s="54">
        <f t="shared" si="0"/>
        <v>0</v>
      </c>
      <c r="J52" s="54">
        <f t="shared" si="1"/>
        <v>1008000.37</v>
      </c>
    </row>
    <row r="53" spans="2:10" x14ac:dyDescent="0.2">
      <c r="B53" s="53">
        <v>48</v>
      </c>
      <c r="C53" s="53">
        <v>4105</v>
      </c>
      <c r="D53" s="53" t="s">
        <v>219</v>
      </c>
      <c r="E53" s="54">
        <f>VLOOKUP(D53,期初余额及发生额!C:BB,$G$3*4-1,FALSE)</f>
        <v>0</v>
      </c>
      <c r="F53" s="54">
        <f>VLOOKUP(D53,期初余额及发生额!C$5:BB$68,$G$3*4,FALSE)</f>
        <v>0</v>
      </c>
      <c r="G53" s="54">
        <f>SUMIFS(记账工作簿!$L:$L,记账工作簿!$J:$J,D53,记账工作簿!$E:$E,$G$3)</f>
        <v>0</v>
      </c>
      <c r="H53" s="54">
        <f>SUMIFS(记账工作簿!$M:$M,记账工作簿!$J:$J,D53,记账工作簿!$E:$E,$G$3)</f>
        <v>0</v>
      </c>
      <c r="I53" s="54">
        <f t="shared" si="0"/>
        <v>0</v>
      </c>
      <c r="J53" s="54">
        <f t="shared" si="1"/>
        <v>0</v>
      </c>
    </row>
    <row r="54" spans="2:10" x14ac:dyDescent="0.2">
      <c r="B54" s="53">
        <v>49</v>
      </c>
      <c r="C54" s="53">
        <v>4106</v>
      </c>
      <c r="D54" s="53" t="s">
        <v>220</v>
      </c>
      <c r="E54" s="54">
        <f>VLOOKUP(D54,期初余额及发生额!C:BB,$G$3*4-1,FALSE)</f>
        <v>0</v>
      </c>
      <c r="F54" s="54">
        <f>VLOOKUP(D54,期初余额及发生额!C$5:BB$68,$G$3*4,FALSE)</f>
        <v>0</v>
      </c>
      <c r="G54" s="54">
        <f>SUMIFS(记账工作簿!$L:$L,记账工作簿!$J:$J,D54,记账工作簿!$E:$E,$G$3)</f>
        <v>0</v>
      </c>
      <c r="H54" s="54">
        <f>SUMIFS(记账工作簿!$M:$M,记账工作簿!$J:$J,D54,记账工作簿!$E:$E,$G$3)</f>
        <v>0</v>
      </c>
      <c r="I54" s="54">
        <f t="shared" si="0"/>
        <v>0</v>
      </c>
      <c r="J54" s="54">
        <f t="shared" si="1"/>
        <v>0</v>
      </c>
    </row>
    <row r="55" spans="2:10" x14ac:dyDescent="0.2">
      <c r="B55" s="53">
        <v>50</v>
      </c>
      <c r="C55" s="53">
        <v>4301</v>
      </c>
      <c r="D55" s="53" t="s">
        <v>221</v>
      </c>
      <c r="E55" s="54">
        <f>VLOOKUP(D55,期初余额及发生额!C:BB,$G$3*4-1,FALSE)</f>
        <v>0</v>
      </c>
      <c r="F55" s="54">
        <f>VLOOKUP(D55,期初余额及发生额!C$5:BB$68,$G$3*4,FALSE)</f>
        <v>0</v>
      </c>
      <c r="G55" s="54">
        <f>SUMIFS(记账工作簿!$L:$L,记账工作簿!$J:$J,D55,记账工作簿!$E:$E,$G$3)</f>
        <v>0</v>
      </c>
      <c r="H55" s="54">
        <f>SUMIFS(记账工作簿!$M:$M,记账工作簿!$J:$J,D55,记账工作簿!$E:$E,$G$3)</f>
        <v>0</v>
      </c>
      <c r="I55" s="54">
        <f t="shared" si="0"/>
        <v>0</v>
      </c>
      <c r="J55" s="54">
        <f t="shared" si="1"/>
        <v>0</v>
      </c>
    </row>
    <row r="56" spans="2:10" x14ac:dyDescent="0.2">
      <c r="B56" s="53">
        <v>51</v>
      </c>
      <c r="C56" s="53">
        <v>5001</v>
      </c>
      <c r="D56" s="53" t="s">
        <v>222</v>
      </c>
      <c r="E56" s="54">
        <f>VLOOKUP(D56,期初余额及发生额!C:BB,$G$3*4-1,FALSE)</f>
        <v>408498</v>
      </c>
      <c r="F56" s="54">
        <f>VLOOKUP(D56,期初余额及发生额!C$5:BB$68,$G$3*4,FALSE)</f>
        <v>0</v>
      </c>
      <c r="G56" s="54">
        <f>SUMIFS(记账工作簿!$L:$L,记账工作簿!$J:$J,D56,记账工作簿!$E:$E,$G$3)</f>
        <v>0</v>
      </c>
      <c r="H56" s="54">
        <f>SUMIFS(记账工作簿!$M:$M,记账工作簿!$J:$J,D56,记账工作簿!$E:$E,$G$3)</f>
        <v>0</v>
      </c>
      <c r="I56" s="54">
        <f t="shared" si="0"/>
        <v>408498</v>
      </c>
      <c r="J56" s="54">
        <f t="shared" si="1"/>
        <v>0</v>
      </c>
    </row>
    <row r="57" spans="2:10" x14ac:dyDescent="0.2">
      <c r="B57" s="53">
        <v>52</v>
      </c>
      <c r="C57" s="53">
        <v>5101</v>
      </c>
      <c r="D57" s="53" t="s">
        <v>225</v>
      </c>
      <c r="E57" s="54">
        <f>VLOOKUP(D57,期初余额及发生额!C:BB,$G$3*4-1,FALSE)</f>
        <v>0</v>
      </c>
      <c r="F57" s="54">
        <f>VLOOKUP(D57,期初余额及发生额!C$5:BB$68,$G$3*4,FALSE)</f>
        <v>0</v>
      </c>
      <c r="G57" s="54">
        <f>SUMIFS(记账工作簿!$L:$L,记账工作簿!$J:$J,D57,记账工作簿!$E:$E,$G$3)</f>
        <v>0</v>
      </c>
      <c r="H57" s="54">
        <f>SUMIFS(记账工作簿!$M:$M,记账工作簿!$J:$J,D57,记账工作簿!$E:$E,$G$3)</f>
        <v>0</v>
      </c>
      <c r="I57" s="54">
        <f t="shared" si="0"/>
        <v>0</v>
      </c>
      <c r="J57" s="54">
        <f t="shared" si="1"/>
        <v>0</v>
      </c>
    </row>
    <row r="58" spans="2:10" x14ac:dyDescent="0.2">
      <c r="B58" s="53">
        <v>53</v>
      </c>
      <c r="C58" s="53">
        <v>6001</v>
      </c>
      <c r="D58" s="53" t="s">
        <v>226</v>
      </c>
      <c r="E58" s="54">
        <f>VLOOKUP(D58,期初余额及发生额!C:BB,$G$3*4-1,FALSE)</f>
        <v>0</v>
      </c>
      <c r="F58" s="54">
        <f>VLOOKUP(D58,期初余额及发生额!C$5:BB$68,$G$3*4,FALSE)</f>
        <v>0</v>
      </c>
      <c r="G58" s="54">
        <f>SUMIFS(记账工作簿!$L:$L,记账工作簿!$J:$J,D58,记账工作簿!$E:$E,$G$3)</f>
        <v>33000</v>
      </c>
      <c r="H58" s="54">
        <f>SUMIFS(记账工作簿!$M:$M,记账工作簿!$J:$J,D58,记账工作簿!$E:$E,$G$3)</f>
        <v>20000</v>
      </c>
      <c r="I58" s="54">
        <f t="shared" si="0"/>
        <v>13000</v>
      </c>
      <c r="J58" s="54">
        <f t="shared" si="1"/>
        <v>0</v>
      </c>
    </row>
    <row r="59" spans="2:10" x14ac:dyDescent="0.2">
      <c r="B59" s="53">
        <v>54</v>
      </c>
      <c r="C59" s="53">
        <v>6051</v>
      </c>
      <c r="D59" s="53" t="s">
        <v>227</v>
      </c>
      <c r="E59" s="54">
        <f>VLOOKUP(D59,期初余额及发生额!C:BB,$G$3*4-1,FALSE)</f>
        <v>0</v>
      </c>
      <c r="F59" s="54">
        <f>VLOOKUP(D59,期初余额及发生额!C$5:BB$68,$G$3*4,FALSE)</f>
        <v>0</v>
      </c>
      <c r="G59" s="54">
        <f>SUMIFS(记账工作簿!$L:$L,记账工作簿!$J:$J,D59,记账工作簿!$E:$E,$G$3)</f>
        <v>0</v>
      </c>
      <c r="H59" s="54">
        <f>SUMIFS(记账工作簿!$M:$M,记账工作簿!$J:$J,D59,记账工作簿!$E:$E,$G$3)</f>
        <v>0</v>
      </c>
      <c r="I59" s="54">
        <f t="shared" si="0"/>
        <v>0</v>
      </c>
      <c r="J59" s="54">
        <f t="shared" si="1"/>
        <v>0</v>
      </c>
    </row>
    <row r="60" spans="2:10" x14ac:dyDescent="0.2">
      <c r="B60" s="53">
        <v>55</v>
      </c>
      <c r="C60" s="53">
        <v>6111</v>
      </c>
      <c r="D60" s="53" t="s">
        <v>228</v>
      </c>
      <c r="E60" s="54">
        <f>VLOOKUP(D60,期初余额及发生额!C:BB,$G$3*4-1,FALSE)</f>
        <v>0</v>
      </c>
      <c r="F60" s="54">
        <f>VLOOKUP(D60,期初余额及发生额!C$5:BB$68,$G$3*4,FALSE)</f>
        <v>0</v>
      </c>
      <c r="G60" s="54">
        <f>SUMIFS(记账工作簿!$L:$L,记账工作簿!$J:$J,D60,记账工作簿!$E:$E,$G$3)</f>
        <v>0</v>
      </c>
      <c r="H60" s="54">
        <f>SUMIFS(记账工作簿!$M:$M,记账工作簿!$J:$J,D60,记账工作簿!$E:$E,$G$3)</f>
        <v>0</v>
      </c>
      <c r="I60" s="54">
        <f t="shared" si="0"/>
        <v>0</v>
      </c>
      <c r="J60" s="54">
        <f t="shared" si="1"/>
        <v>0</v>
      </c>
    </row>
    <row r="61" spans="2:10" x14ac:dyDescent="0.2">
      <c r="B61" s="53">
        <v>56</v>
      </c>
      <c r="C61" s="53">
        <v>6301</v>
      </c>
      <c r="D61" s="53" t="s">
        <v>229</v>
      </c>
      <c r="E61" s="54">
        <f>VLOOKUP(D61,期初余额及发生额!C:BB,$G$3*4-1,FALSE)</f>
        <v>0</v>
      </c>
      <c r="F61" s="54">
        <f>VLOOKUP(D61,期初余额及发生额!C$5:BB$68,$G$3*4,FALSE)</f>
        <v>0</v>
      </c>
      <c r="G61" s="54">
        <f>SUMIFS(记账工作簿!$L:$L,记账工作簿!$J:$J,D61,记账工作簿!$E:$E,$G$3)</f>
        <v>0</v>
      </c>
      <c r="H61" s="54">
        <f>SUMIFS(记账工作簿!$M:$M,记账工作簿!$J:$J,D61,记账工作簿!$E:$E,$G$3)</f>
        <v>0</v>
      </c>
      <c r="I61" s="54">
        <f t="shared" si="0"/>
        <v>0</v>
      </c>
      <c r="J61" s="54">
        <f t="shared" si="1"/>
        <v>0</v>
      </c>
    </row>
    <row r="62" spans="2:10" x14ac:dyDescent="0.2">
      <c r="B62" s="53">
        <v>57</v>
      </c>
      <c r="C62" s="53">
        <v>6401</v>
      </c>
      <c r="D62" s="53" t="s">
        <v>230</v>
      </c>
      <c r="E62" s="54">
        <f>VLOOKUP(D62,期初余额及发生额!C:BB,$G$3*4-1,FALSE)</f>
        <v>0</v>
      </c>
      <c r="F62" s="54">
        <f>VLOOKUP(D62,期初余额及发生额!C$5:BB$68,$G$3*4,FALSE)</f>
        <v>0</v>
      </c>
      <c r="G62" s="54">
        <f>SUMIFS(记账工作簿!$L:$L,记账工作簿!$J:$J,D62,记账工作簿!$E:$E,$G$3)</f>
        <v>0</v>
      </c>
      <c r="H62" s="54">
        <f>SUMIFS(记账工作簿!$M:$M,记账工作簿!$J:$J,D62,记账工作簿!$E:$E,$G$3)</f>
        <v>13000</v>
      </c>
      <c r="I62" s="54">
        <f t="shared" si="0"/>
        <v>0</v>
      </c>
      <c r="J62" s="54">
        <f t="shared" si="1"/>
        <v>13000</v>
      </c>
    </row>
    <row r="63" spans="2:10" x14ac:dyDescent="0.2">
      <c r="B63" s="53">
        <v>58</v>
      </c>
      <c r="C63" s="53">
        <v>6402</v>
      </c>
      <c r="D63" s="53" t="s">
        <v>231</v>
      </c>
      <c r="E63" s="54">
        <f>VLOOKUP(D63,期初余额及发生额!C:BB,$G$3*4-1,FALSE)</f>
        <v>0</v>
      </c>
      <c r="F63" s="54">
        <f>VLOOKUP(D63,期初余额及发生额!C$5:BB$68,$G$3*4,FALSE)</f>
        <v>0</v>
      </c>
      <c r="G63" s="54">
        <f>SUMIFS(记账工作簿!$L:$L,记账工作簿!$J:$J,D63,记账工作簿!$E:$E,$G$3)</f>
        <v>0</v>
      </c>
      <c r="H63" s="54">
        <f>SUMIFS(记账工作簿!$M:$M,记账工作簿!$J:$J,D63,记账工作簿!$E:$E,$G$3)</f>
        <v>0</v>
      </c>
      <c r="I63" s="54">
        <f t="shared" si="0"/>
        <v>0</v>
      </c>
      <c r="J63" s="54">
        <f t="shared" si="1"/>
        <v>0</v>
      </c>
    </row>
    <row r="64" spans="2:10" x14ac:dyDescent="0.2">
      <c r="B64" s="53">
        <v>59</v>
      </c>
      <c r="C64" s="53">
        <v>6403</v>
      </c>
      <c r="D64" s="53" t="s">
        <v>232</v>
      </c>
      <c r="E64" s="54">
        <f>VLOOKUP(D64,期初余额及发生额!C:BB,$G$3*4-1,FALSE)</f>
        <v>0</v>
      </c>
      <c r="F64" s="54">
        <f>VLOOKUP(D64,期初余额及发生额!C$5:BB$68,$G$3*4,FALSE)</f>
        <v>0</v>
      </c>
      <c r="G64" s="54">
        <f>SUMIFS(记账工作簿!$L:$L,记账工作簿!$J:$J,D64,记账工作簿!$E:$E,$G$3)</f>
        <v>0</v>
      </c>
      <c r="H64" s="54">
        <f>SUMIFS(记账工作簿!$M:$M,记账工作簿!$J:$J,D64,记账工作簿!$E:$E,$G$3)</f>
        <v>0</v>
      </c>
      <c r="I64" s="54">
        <f t="shared" si="0"/>
        <v>0</v>
      </c>
      <c r="J64" s="54">
        <f t="shared" si="1"/>
        <v>0</v>
      </c>
    </row>
    <row r="65" spans="2:10" x14ac:dyDescent="0.2">
      <c r="B65" s="53">
        <v>60</v>
      </c>
      <c r="C65" s="53">
        <v>6601</v>
      </c>
      <c r="D65" s="53" t="s">
        <v>233</v>
      </c>
      <c r="E65" s="54">
        <f>VLOOKUP(D65,期初余额及发生额!C:BB,$G$3*4-1,FALSE)</f>
        <v>0</v>
      </c>
      <c r="F65" s="54">
        <f>VLOOKUP(D65,期初余额及发生额!C$5:BB$68,$G$3*4,FALSE)</f>
        <v>0</v>
      </c>
      <c r="G65" s="54">
        <f>SUMIFS(记账工作簿!$L:$L,记账工作簿!$J:$J,D65,记账工作簿!$E:$E,$G$3)</f>
        <v>0</v>
      </c>
      <c r="H65" s="54">
        <f>SUMIFS(记账工作簿!$M:$M,记账工作簿!$J:$J,D65,记账工作簿!$E:$E,$G$3)</f>
        <v>0</v>
      </c>
      <c r="I65" s="54">
        <f t="shared" si="0"/>
        <v>0</v>
      </c>
      <c r="J65" s="54">
        <f t="shared" si="1"/>
        <v>0</v>
      </c>
    </row>
    <row r="66" spans="2:10" x14ac:dyDescent="0.2">
      <c r="B66" s="53">
        <v>61</v>
      </c>
      <c r="C66" s="53">
        <v>6602</v>
      </c>
      <c r="D66" s="53" t="s">
        <v>234</v>
      </c>
      <c r="E66" s="54">
        <f>VLOOKUP(D66,期初余额及发生额!C:BB,$G$3*4-1,FALSE)</f>
        <v>0</v>
      </c>
      <c r="F66" s="54">
        <f>VLOOKUP(D66,期初余额及发生额!C$5:BB$68,$G$3*4,FALSE)</f>
        <v>0</v>
      </c>
      <c r="G66" s="54">
        <f>SUMIFS(记账工作簿!$L:$L,记账工作簿!$J:$J,D66,记账工作簿!$E:$E,$G$3)</f>
        <v>500</v>
      </c>
      <c r="H66" s="54">
        <f>SUMIFS(记账工作簿!$M:$M,记账工作簿!$J:$J,D66,记账工作簿!$E:$E,$G$3)</f>
        <v>500</v>
      </c>
      <c r="I66" s="54">
        <f t="shared" si="0"/>
        <v>0</v>
      </c>
      <c r="J66" s="54">
        <f t="shared" si="1"/>
        <v>0</v>
      </c>
    </row>
    <row r="67" spans="2:10" x14ac:dyDescent="0.2">
      <c r="B67" s="53">
        <v>62</v>
      </c>
      <c r="C67" s="53">
        <v>6603</v>
      </c>
      <c r="D67" s="53" t="s">
        <v>237</v>
      </c>
      <c r="E67" s="54">
        <f>VLOOKUP(D67,期初余额及发生额!C:BB,$G$3*4-1,FALSE)</f>
        <v>0</v>
      </c>
      <c r="F67" s="54">
        <f>VLOOKUP(D67,期初余额及发生额!C$5:BB$68,$G$3*4,FALSE)</f>
        <v>0</v>
      </c>
      <c r="G67" s="54">
        <f>SUMIFS(记账工作簿!$L:$L,记账工作簿!$J:$J,D67,记账工作簿!$E:$E,$G$3)</f>
        <v>50</v>
      </c>
      <c r="H67" s="54">
        <f>SUMIFS(记账工作簿!$M:$M,记账工作簿!$J:$J,D67,记账工作簿!$E:$E,$G$3)</f>
        <v>50</v>
      </c>
      <c r="I67" s="54">
        <f t="shared" si="0"/>
        <v>0</v>
      </c>
      <c r="J67" s="54">
        <f t="shared" si="1"/>
        <v>0</v>
      </c>
    </row>
    <row r="68" spans="2:10" x14ac:dyDescent="0.2">
      <c r="B68" s="53">
        <v>63</v>
      </c>
      <c r="C68" s="53">
        <v>6711</v>
      </c>
      <c r="D68" s="53" t="s">
        <v>240</v>
      </c>
      <c r="E68" s="54">
        <f>VLOOKUP(D68,期初余额及发生额!C:BB,$G$3*4-1,FALSE)</f>
        <v>0</v>
      </c>
      <c r="F68" s="54">
        <f>VLOOKUP(D68,期初余额及发生额!C$5:BB$68,$G$3*4,FALSE)</f>
        <v>0</v>
      </c>
      <c r="G68" s="54">
        <f>SUMIFS(记账工作簿!$L:$L,记账工作簿!$J:$J,D68,记账工作簿!$E:$E,$G$3)</f>
        <v>0</v>
      </c>
      <c r="H68" s="54">
        <f>SUMIFS(记账工作簿!$M:$M,记账工作簿!$J:$J,D68,记账工作簿!$E:$E,$G$3)</f>
        <v>0</v>
      </c>
      <c r="I68" s="54">
        <f t="shared" si="0"/>
        <v>0</v>
      </c>
      <c r="J68" s="54">
        <f t="shared" si="1"/>
        <v>0</v>
      </c>
    </row>
    <row r="69" spans="2:10" x14ac:dyDescent="0.2">
      <c r="B69" s="53">
        <v>64</v>
      </c>
      <c r="C69" s="53">
        <v>6801</v>
      </c>
      <c r="D69" s="53" t="s">
        <v>241</v>
      </c>
      <c r="E69" s="54">
        <f>VLOOKUP(D69,期初余额及发生额!C:BB,$G$3*4-1,FALSE)</f>
        <v>0</v>
      </c>
      <c r="F69" s="54">
        <f>VLOOKUP(D69,期初余额及发生额!C$5:BB$68,$G$3*4,FALSE)</f>
        <v>0</v>
      </c>
      <c r="G69" s="54">
        <f>SUMIFS(记账工作簿!$L:$L,记账工作簿!$J:$J,D69,记账工作簿!$E:$E,$G$3)</f>
        <v>0</v>
      </c>
      <c r="H69" s="54">
        <f>SUMIFS(记账工作簿!$M:$M,记账工作簿!$J:$J,D69,记账工作簿!$E:$E,$G$3)</f>
        <v>0</v>
      </c>
      <c r="I69" s="54">
        <f t="shared" si="0"/>
        <v>0</v>
      </c>
      <c r="J69" s="54">
        <f t="shared" si="1"/>
        <v>0</v>
      </c>
    </row>
  </sheetData>
  <mergeCells count="7">
    <mergeCell ref="E2:J2"/>
    <mergeCell ref="B4:B5"/>
    <mergeCell ref="C4:C5"/>
    <mergeCell ref="D4:D5"/>
    <mergeCell ref="E4:F4"/>
    <mergeCell ref="G4:H4"/>
    <mergeCell ref="I4:J4"/>
  </mergeCells>
  <phoneticPr fontId="1" type="noConversion"/>
  <pageMargins left="0.7" right="0.7" top="0.75" bottom="0.75" header="0.3" footer="0.3"/>
  <ignoredErrors>
    <ignoredError sqref="I35" evalError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G20" sqref="G20"/>
    </sheetView>
  </sheetViews>
  <sheetFormatPr defaultRowHeight="14.25" x14ac:dyDescent="0.2"/>
  <cols>
    <col min="6" max="6" width="10.5" bestFit="1" customWidth="1"/>
    <col min="7" max="7" width="21.875" style="57" customWidth="1"/>
  </cols>
  <sheetData>
    <row r="1" spans="1:9" ht="28.5" customHeight="1" x14ac:dyDescent="0.2">
      <c r="A1" s="105" t="s">
        <v>393</v>
      </c>
      <c r="B1" s="105"/>
      <c r="C1" s="105"/>
      <c r="D1" s="105"/>
      <c r="E1" s="105"/>
      <c r="F1" s="105"/>
      <c r="G1" s="105"/>
      <c r="H1" s="105"/>
      <c r="I1" s="105"/>
    </row>
    <row r="2" spans="1:9" x14ac:dyDescent="0.2">
      <c r="A2" s="55" t="s">
        <v>384</v>
      </c>
      <c r="B2" s="55" t="s">
        <v>385</v>
      </c>
      <c r="C2" s="55" t="s">
        <v>386</v>
      </c>
      <c r="D2" s="55" t="s">
        <v>387</v>
      </c>
      <c r="E2" s="55" t="s">
        <v>388</v>
      </c>
      <c r="F2" s="55" t="s">
        <v>389</v>
      </c>
      <c r="G2" s="58" t="s">
        <v>390</v>
      </c>
      <c r="H2" s="55" t="s">
        <v>391</v>
      </c>
      <c r="I2" s="4" t="s">
        <v>392</v>
      </c>
    </row>
    <row r="3" spans="1:9" x14ac:dyDescent="0.2">
      <c r="A3" s="55">
        <v>1</v>
      </c>
      <c r="B3" s="55" t="s">
        <v>397</v>
      </c>
      <c r="C3" s="55" t="s">
        <v>394</v>
      </c>
      <c r="D3" s="55" t="s">
        <v>395</v>
      </c>
      <c r="E3" s="55" t="s">
        <v>398</v>
      </c>
      <c r="F3" s="59">
        <v>36776</v>
      </c>
      <c r="G3" s="58" t="s">
        <v>399</v>
      </c>
      <c r="H3" s="55"/>
      <c r="I3" s="4"/>
    </row>
    <row r="4" spans="1:9" x14ac:dyDescent="0.2">
      <c r="A4" s="55">
        <v>2</v>
      </c>
      <c r="B4" s="55" t="s">
        <v>400</v>
      </c>
      <c r="C4" s="55" t="s">
        <v>394</v>
      </c>
      <c r="D4" s="55" t="s">
        <v>401</v>
      </c>
      <c r="E4" s="55" t="s">
        <v>402</v>
      </c>
      <c r="F4" s="59">
        <v>36776</v>
      </c>
      <c r="G4" s="58" t="s">
        <v>403</v>
      </c>
      <c r="H4" s="55"/>
      <c r="I4" s="4"/>
    </row>
    <row r="5" spans="1:9" x14ac:dyDescent="0.2">
      <c r="A5" s="55">
        <v>3</v>
      </c>
      <c r="B5" s="55" t="s">
        <v>404</v>
      </c>
      <c r="C5" s="55" t="s">
        <v>405</v>
      </c>
      <c r="D5" s="55" t="s">
        <v>406</v>
      </c>
      <c r="E5" s="55" t="s">
        <v>407</v>
      </c>
      <c r="F5" s="59">
        <v>36776</v>
      </c>
      <c r="G5" s="58" t="s">
        <v>408</v>
      </c>
      <c r="H5" s="55"/>
      <c r="I5" s="4"/>
    </row>
    <row r="6" spans="1:9" x14ac:dyDescent="0.2">
      <c r="A6" s="55">
        <v>4</v>
      </c>
      <c r="B6" s="55" t="s">
        <v>409</v>
      </c>
      <c r="C6" s="55" t="s">
        <v>405</v>
      </c>
      <c r="D6" s="55" t="s">
        <v>410</v>
      </c>
      <c r="E6" s="55" t="s">
        <v>411</v>
      </c>
      <c r="F6" s="59">
        <v>37140</v>
      </c>
      <c r="G6" s="58" t="s">
        <v>412</v>
      </c>
      <c r="H6" s="55"/>
      <c r="I6" s="4"/>
    </row>
    <row r="7" spans="1:9" x14ac:dyDescent="0.2">
      <c r="A7" s="55">
        <v>5</v>
      </c>
      <c r="B7" s="55" t="s">
        <v>413</v>
      </c>
      <c r="C7" s="55" t="s">
        <v>394</v>
      </c>
      <c r="D7" s="55" t="s">
        <v>414</v>
      </c>
      <c r="E7" s="55" t="s">
        <v>407</v>
      </c>
      <c r="F7" s="59">
        <v>39692</v>
      </c>
      <c r="G7" s="58" t="s">
        <v>415</v>
      </c>
      <c r="H7" s="55"/>
      <c r="I7" s="4"/>
    </row>
    <row r="8" spans="1:9" x14ac:dyDescent="0.2">
      <c r="A8" s="55">
        <v>6</v>
      </c>
      <c r="B8" s="55" t="s">
        <v>416</v>
      </c>
      <c r="C8" s="55" t="s">
        <v>417</v>
      </c>
      <c r="D8" s="55" t="s">
        <v>418</v>
      </c>
      <c r="E8" s="55" t="s">
        <v>407</v>
      </c>
      <c r="F8" s="59">
        <v>39692</v>
      </c>
      <c r="G8" s="58" t="s">
        <v>419</v>
      </c>
      <c r="H8" s="55"/>
      <c r="I8" s="4"/>
    </row>
    <row r="9" spans="1:9" x14ac:dyDescent="0.2">
      <c r="A9" s="55">
        <v>7</v>
      </c>
      <c r="B9" s="55" t="s">
        <v>420</v>
      </c>
      <c r="C9" s="55" t="s">
        <v>405</v>
      </c>
      <c r="D9" s="55" t="s">
        <v>421</v>
      </c>
      <c r="E9" s="55" t="s">
        <v>398</v>
      </c>
      <c r="F9" s="59">
        <v>39692</v>
      </c>
      <c r="G9" s="58" t="s">
        <v>422</v>
      </c>
      <c r="H9" s="55"/>
      <c r="I9" s="4"/>
    </row>
    <row r="10" spans="1:9" x14ac:dyDescent="0.2">
      <c r="A10" s="55">
        <v>8</v>
      </c>
      <c r="B10" s="55" t="s">
        <v>423</v>
      </c>
      <c r="C10" s="55" t="s">
        <v>405</v>
      </c>
      <c r="D10" s="55" t="s">
        <v>421</v>
      </c>
      <c r="E10" s="55" t="s">
        <v>398</v>
      </c>
      <c r="F10" s="59">
        <v>39692</v>
      </c>
      <c r="G10" s="58" t="s">
        <v>424</v>
      </c>
      <c r="H10" s="55"/>
      <c r="I10" s="4"/>
    </row>
    <row r="11" spans="1:9" x14ac:dyDescent="0.2">
      <c r="A11" s="55">
        <v>9</v>
      </c>
      <c r="B11" s="55" t="s">
        <v>425</v>
      </c>
      <c r="C11" s="55" t="s">
        <v>417</v>
      </c>
      <c r="D11" s="55" t="s">
        <v>401</v>
      </c>
      <c r="E11" s="55" t="s">
        <v>402</v>
      </c>
      <c r="F11" s="59">
        <v>37509</v>
      </c>
      <c r="G11" s="58" t="s">
        <v>426</v>
      </c>
      <c r="H11" s="55"/>
      <c r="I11" s="4"/>
    </row>
    <row r="12" spans="1:9" x14ac:dyDescent="0.2">
      <c r="A12" s="55">
        <v>10</v>
      </c>
      <c r="B12" s="55" t="s">
        <v>427</v>
      </c>
      <c r="C12" s="55" t="s">
        <v>417</v>
      </c>
      <c r="D12" s="55" t="s">
        <v>418</v>
      </c>
      <c r="E12" s="55" t="s">
        <v>402</v>
      </c>
      <c r="F12" s="59">
        <v>37509</v>
      </c>
      <c r="G12" s="58" t="s">
        <v>428</v>
      </c>
      <c r="H12" s="55"/>
      <c r="I12" s="4"/>
    </row>
    <row r="13" spans="1:9" x14ac:dyDescent="0.2">
      <c r="A13" s="55">
        <v>11</v>
      </c>
      <c r="B13" s="55" t="s">
        <v>429</v>
      </c>
      <c r="C13" s="55" t="s">
        <v>394</v>
      </c>
      <c r="D13" s="55" t="s">
        <v>430</v>
      </c>
      <c r="E13" s="55" t="s">
        <v>407</v>
      </c>
      <c r="F13" s="59">
        <v>37509</v>
      </c>
      <c r="G13" s="58" t="s">
        <v>431</v>
      </c>
      <c r="H13" s="55"/>
      <c r="I13" s="4"/>
    </row>
    <row r="14" spans="1:9" x14ac:dyDescent="0.2">
      <c r="A14" s="55">
        <v>12</v>
      </c>
      <c r="B14" s="55" t="s">
        <v>432</v>
      </c>
      <c r="C14" s="55" t="s">
        <v>394</v>
      </c>
      <c r="D14" s="55" t="s">
        <v>414</v>
      </c>
      <c r="E14" s="55" t="s">
        <v>407</v>
      </c>
      <c r="F14" s="59">
        <v>37509</v>
      </c>
      <c r="G14" s="58" t="s">
        <v>433</v>
      </c>
      <c r="H14" s="55"/>
      <c r="I14" s="4"/>
    </row>
    <row r="15" spans="1:9" x14ac:dyDescent="0.2">
      <c r="A15" s="55">
        <v>13</v>
      </c>
      <c r="B15" s="55" t="s">
        <v>434</v>
      </c>
      <c r="C15" s="55" t="s">
        <v>405</v>
      </c>
      <c r="D15" s="55" t="s">
        <v>435</v>
      </c>
      <c r="E15" s="55" t="s">
        <v>436</v>
      </c>
      <c r="F15" s="59">
        <v>37509</v>
      </c>
      <c r="G15" s="58" t="s">
        <v>437</v>
      </c>
      <c r="H15" s="55"/>
      <c r="I15" s="4"/>
    </row>
    <row r="16" spans="1:9" x14ac:dyDescent="0.2">
      <c r="A16" s="55">
        <v>14</v>
      </c>
      <c r="B16" s="55" t="s">
        <v>438</v>
      </c>
      <c r="C16" s="55" t="s">
        <v>417</v>
      </c>
      <c r="D16" s="55" t="s">
        <v>418</v>
      </c>
      <c r="E16" s="55" t="s">
        <v>402</v>
      </c>
      <c r="F16" s="59">
        <v>37863</v>
      </c>
      <c r="G16" s="58" t="s">
        <v>439</v>
      </c>
      <c r="H16" s="55"/>
      <c r="I16" s="4"/>
    </row>
    <row r="17" spans="1:9" x14ac:dyDescent="0.2">
      <c r="A17" s="55">
        <v>15</v>
      </c>
      <c r="B17" s="55" t="s">
        <v>440</v>
      </c>
      <c r="C17" s="55" t="s">
        <v>394</v>
      </c>
      <c r="D17" s="55" t="s">
        <v>441</v>
      </c>
      <c r="E17" s="55" t="s">
        <v>411</v>
      </c>
      <c r="F17" s="59">
        <v>37863</v>
      </c>
      <c r="G17" s="58" t="s">
        <v>443</v>
      </c>
      <c r="H17" s="55"/>
      <c r="I17" s="4"/>
    </row>
    <row r="18" spans="1:9" x14ac:dyDescent="0.2">
      <c r="A18" s="55">
        <v>16</v>
      </c>
      <c r="B18" s="55" t="s">
        <v>444</v>
      </c>
      <c r="C18" s="55" t="s">
        <v>394</v>
      </c>
      <c r="D18" s="55" t="s">
        <v>410</v>
      </c>
      <c r="E18" s="55" t="s">
        <v>411</v>
      </c>
      <c r="F18" s="59">
        <v>37863</v>
      </c>
      <c r="G18" s="58" t="s">
        <v>442</v>
      </c>
      <c r="H18" s="55"/>
      <c r="I18" s="4"/>
    </row>
    <row r="19" spans="1:9" x14ac:dyDescent="0.2">
      <c r="A19" s="55">
        <v>17</v>
      </c>
      <c r="B19" s="55" t="s">
        <v>445</v>
      </c>
      <c r="C19" s="55" t="s">
        <v>405</v>
      </c>
      <c r="D19" s="55" t="s">
        <v>446</v>
      </c>
      <c r="E19" s="55" t="s">
        <v>398</v>
      </c>
      <c r="F19" s="59">
        <v>37863</v>
      </c>
      <c r="G19" s="58" t="s">
        <v>447</v>
      </c>
      <c r="H19" s="55"/>
      <c r="I19" s="4"/>
    </row>
    <row r="20" spans="1:9" x14ac:dyDescent="0.2">
      <c r="A20" s="55">
        <v>18</v>
      </c>
      <c r="B20" s="55" t="s">
        <v>448</v>
      </c>
      <c r="C20" s="55" t="s">
        <v>394</v>
      </c>
      <c r="D20" s="55" t="s">
        <v>441</v>
      </c>
      <c r="E20" s="55" t="s">
        <v>411</v>
      </c>
      <c r="F20" s="59">
        <v>37863</v>
      </c>
      <c r="G20" s="58" t="s">
        <v>449</v>
      </c>
      <c r="H20" s="55"/>
      <c r="I20" s="4"/>
    </row>
    <row r="21" spans="1:9" x14ac:dyDescent="0.2">
      <c r="A21" s="55">
        <v>19</v>
      </c>
      <c r="B21" s="55" t="s">
        <v>450</v>
      </c>
      <c r="C21" s="55" t="s">
        <v>394</v>
      </c>
      <c r="D21" s="55" t="s">
        <v>451</v>
      </c>
      <c r="E21" s="55" t="s">
        <v>396</v>
      </c>
      <c r="F21" s="59">
        <v>37863</v>
      </c>
      <c r="G21" s="58" t="s">
        <v>452</v>
      </c>
      <c r="H21" s="55"/>
      <c r="I21" s="4"/>
    </row>
    <row r="22" spans="1:9" x14ac:dyDescent="0.2">
      <c r="A22" s="55">
        <v>20</v>
      </c>
      <c r="B22" s="55" t="s">
        <v>453</v>
      </c>
      <c r="C22" s="55" t="s">
        <v>417</v>
      </c>
      <c r="D22" s="55" t="s">
        <v>446</v>
      </c>
      <c r="E22" s="55" t="s">
        <v>398</v>
      </c>
      <c r="F22" s="59">
        <v>37863</v>
      </c>
      <c r="G22" s="58" t="s">
        <v>454</v>
      </c>
      <c r="H22" s="55"/>
      <c r="I22" s="4"/>
    </row>
    <row r="23" spans="1:9" x14ac:dyDescent="0.2">
      <c r="A23" s="55">
        <v>21</v>
      </c>
      <c r="B23" s="55" t="s">
        <v>455</v>
      </c>
      <c r="C23" s="55" t="s">
        <v>405</v>
      </c>
      <c r="D23" s="55" t="s">
        <v>456</v>
      </c>
      <c r="E23" s="55" t="s">
        <v>457</v>
      </c>
      <c r="F23" s="59">
        <v>40053</v>
      </c>
      <c r="G23" s="58" t="s">
        <v>458</v>
      </c>
      <c r="H23" s="55"/>
      <c r="I23" s="4"/>
    </row>
    <row r="24" spans="1:9" x14ac:dyDescent="0.2">
      <c r="A24" s="55">
        <v>22</v>
      </c>
      <c r="B24" s="55" t="s">
        <v>459</v>
      </c>
      <c r="C24" s="55" t="s">
        <v>417</v>
      </c>
      <c r="D24" s="55" t="s">
        <v>460</v>
      </c>
      <c r="E24" s="55" t="s">
        <v>402</v>
      </c>
      <c r="F24" s="59">
        <v>40053</v>
      </c>
      <c r="G24" s="58" t="s">
        <v>461</v>
      </c>
      <c r="H24" s="55"/>
      <c r="I24" s="4"/>
    </row>
    <row r="25" spans="1:9" x14ac:dyDescent="0.2">
      <c r="A25" s="55">
        <v>23</v>
      </c>
      <c r="B25" s="55" t="s">
        <v>462</v>
      </c>
      <c r="C25" s="55" t="s">
        <v>394</v>
      </c>
      <c r="D25" s="55" t="s">
        <v>410</v>
      </c>
      <c r="E25" s="55" t="s">
        <v>463</v>
      </c>
      <c r="F25" s="59">
        <v>40053</v>
      </c>
      <c r="G25" s="58" t="s">
        <v>464</v>
      </c>
      <c r="H25" s="55"/>
      <c r="I25" s="4"/>
    </row>
    <row r="26" spans="1:9" x14ac:dyDescent="0.2">
      <c r="A26" s="55">
        <v>24</v>
      </c>
      <c r="B26" s="55" t="s">
        <v>465</v>
      </c>
      <c r="C26" s="55" t="s">
        <v>405</v>
      </c>
      <c r="D26" s="55" t="s">
        <v>430</v>
      </c>
      <c r="E26" s="55" t="s">
        <v>407</v>
      </c>
      <c r="F26" s="59">
        <v>40053</v>
      </c>
      <c r="G26" s="58" t="s">
        <v>466</v>
      </c>
      <c r="H26" s="55"/>
      <c r="I26" s="4"/>
    </row>
    <row r="27" spans="1:9" x14ac:dyDescent="0.2">
      <c r="A27" s="55">
        <v>25</v>
      </c>
      <c r="B27" s="55" t="s">
        <v>467</v>
      </c>
      <c r="C27" s="55" t="s">
        <v>417</v>
      </c>
      <c r="D27" s="55" t="s">
        <v>456</v>
      </c>
      <c r="E27" s="55" t="s">
        <v>436</v>
      </c>
      <c r="F27" s="59">
        <v>40053</v>
      </c>
      <c r="G27" s="58" t="s">
        <v>468</v>
      </c>
      <c r="H27" s="55"/>
      <c r="I27" s="4"/>
    </row>
    <row r="28" spans="1:9" x14ac:dyDescent="0.2">
      <c r="A28" s="55">
        <v>26</v>
      </c>
      <c r="B28" s="55" t="s">
        <v>469</v>
      </c>
      <c r="C28" s="55" t="s">
        <v>394</v>
      </c>
      <c r="D28" s="55" t="s">
        <v>456</v>
      </c>
      <c r="E28" s="55" t="s">
        <v>436</v>
      </c>
      <c r="F28" s="59">
        <v>40053</v>
      </c>
      <c r="G28" s="58" t="s">
        <v>470</v>
      </c>
      <c r="H28" s="55"/>
      <c r="I28" s="4"/>
    </row>
    <row r="29" spans="1:9" x14ac:dyDescent="0.2">
      <c r="A29" s="55">
        <v>27</v>
      </c>
      <c r="B29" s="55" t="s">
        <v>471</v>
      </c>
      <c r="C29" s="55" t="s">
        <v>472</v>
      </c>
      <c r="D29" s="55" t="s">
        <v>406</v>
      </c>
      <c r="E29" s="55" t="s">
        <v>407</v>
      </c>
      <c r="F29" s="59">
        <v>40053</v>
      </c>
      <c r="G29" s="58" t="s">
        <v>473</v>
      </c>
      <c r="H29" s="55"/>
      <c r="I29" s="4"/>
    </row>
    <row r="30" spans="1:9" x14ac:dyDescent="0.2">
      <c r="A30" s="55">
        <v>28</v>
      </c>
      <c r="B30" s="55" t="s">
        <v>474</v>
      </c>
      <c r="C30" s="55" t="s">
        <v>394</v>
      </c>
      <c r="D30" s="55" t="s">
        <v>435</v>
      </c>
      <c r="E30" s="55" t="s">
        <v>436</v>
      </c>
      <c r="F30" s="59">
        <v>38899</v>
      </c>
      <c r="G30" s="58" t="s">
        <v>478</v>
      </c>
      <c r="H30" s="55"/>
      <c r="I30" s="4"/>
    </row>
    <row r="31" spans="1:9" x14ac:dyDescent="0.2">
      <c r="A31" s="55">
        <v>29</v>
      </c>
      <c r="B31" s="55" t="s">
        <v>475</v>
      </c>
      <c r="C31" s="55" t="s">
        <v>394</v>
      </c>
      <c r="D31" s="55" t="s">
        <v>410</v>
      </c>
      <c r="E31" s="55" t="s">
        <v>476</v>
      </c>
      <c r="F31" s="59">
        <v>40422</v>
      </c>
      <c r="G31" s="58" t="s">
        <v>477</v>
      </c>
      <c r="H31" s="55"/>
      <c r="I31" s="4"/>
    </row>
    <row r="32" spans="1:9" x14ac:dyDescent="0.2">
      <c r="A32" s="55">
        <v>30</v>
      </c>
      <c r="B32" s="55" t="s">
        <v>479</v>
      </c>
      <c r="C32" s="55" t="s">
        <v>394</v>
      </c>
      <c r="D32" s="55" t="s">
        <v>410</v>
      </c>
      <c r="E32" s="55" t="s">
        <v>463</v>
      </c>
      <c r="F32" s="59">
        <v>41524</v>
      </c>
      <c r="G32" s="58" t="s">
        <v>480</v>
      </c>
      <c r="H32" s="55"/>
      <c r="I32" s="4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zoomScale="110" zoomScaleNormal="110" workbookViewId="0">
      <selection activeCell="M30" sqref="M30"/>
    </sheetView>
  </sheetViews>
  <sheetFormatPr defaultRowHeight="14.25" x14ac:dyDescent="0.2"/>
  <sheetData>
    <row r="1" spans="1:9" ht="34.5" customHeight="1" x14ac:dyDescent="0.2">
      <c r="A1" s="106" t="s">
        <v>481</v>
      </c>
      <c r="B1" s="106"/>
      <c r="C1" s="106"/>
      <c r="D1" s="106"/>
      <c r="E1" s="106"/>
      <c r="F1" s="106"/>
      <c r="G1" s="106"/>
    </row>
    <row r="2" spans="1:9" x14ac:dyDescent="0.2">
      <c r="A2" s="4" t="s">
        <v>384</v>
      </c>
      <c r="B2" s="4" t="s">
        <v>385</v>
      </c>
      <c r="C2" s="4" t="s">
        <v>387</v>
      </c>
      <c r="D2" s="4" t="s">
        <v>388</v>
      </c>
      <c r="E2" s="4" t="s">
        <v>482</v>
      </c>
      <c r="F2" s="4" t="s">
        <v>483</v>
      </c>
      <c r="G2" s="4" t="s">
        <v>484</v>
      </c>
    </row>
    <row r="3" spans="1:9" x14ac:dyDescent="0.2">
      <c r="A3" s="4">
        <f>职工基本情况一览表!A3</f>
        <v>1</v>
      </c>
      <c r="B3" s="4" t="str">
        <f>职工基本情况一览表!B3</f>
        <v>曾小英</v>
      </c>
      <c r="C3" s="4" t="str">
        <f>职工基本情况一览表!D3</f>
        <v>行政部</v>
      </c>
      <c r="D3" s="4" t="str">
        <f>职工基本情况一览表!E3</f>
        <v>行政人员</v>
      </c>
      <c r="E3" s="4">
        <v>3000</v>
      </c>
      <c r="F3" s="4">
        <v>1500</v>
      </c>
      <c r="G3" s="4">
        <f>SUM(E3:F3)</f>
        <v>4500</v>
      </c>
    </row>
    <row r="4" spans="1:9" x14ac:dyDescent="0.2">
      <c r="A4" s="4">
        <f>职工基本情况一览表!A4</f>
        <v>2</v>
      </c>
      <c r="B4" s="4" t="str">
        <f>职工基本情况一览表!B4</f>
        <v>岺丹丹</v>
      </c>
      <c r="C4" s="4" t="str">
        <f>职工基本情况一览表!D4</f>
        <v>生产1部</v>
      </c>
      <c r="D4" s="4" t="str">
        <f>职工基本情况一览表!E4</f>
        <v>生产人员</v>
      </c>
      <c r="E4" s="4">
        <v>2500</v>
      </c>
      <c r="F4" s="4">
        <v>800</v>
      </c>
      <c r="G4" s="4">
        <f t="shared" ref="G4:G32" si="0">SUM(E4:F4)</f>
        <v>3300</v>
      </c>
    </row>
    <row r="5" spans="1:9" x14ac:dyDescent="0.2">
      <c r="A5" s="4">
        <f>职工基本情况一览表!A5</f>
        <v>3</v>
      </c>
      <c r="B5" s="4" t="str">
        <f>职工基本情况一览表!B5</f>
        <v>闭慧芳</v>
      </c>
      <c r="C5" s="4" t="str">
        <f>职工基本情况一览表!D5</f>
        <v>生产2部</v>
      </c>
      <c r="D5" s="4" t="str">
        <f>职工基本情况一览表!E5</f>
        <v>生产人员</v>
      </c>
      <c r="E5" s="4">
        <v>1500</v>
      </c>
      <c r="F5" s="4">
        <v>800</v>
      </c>
      <c r="G5" s="4">
        <f t="shared" si="0"/>
        <v>2300</v>
      </c>
    </row>
    <row r="6" spans="1:9" x14ac:dyDescent="0.2">
      <c r="A6" s="4">
        <f>职工基本情况一览表!A6</f>
        <v>4</v>
      </c>
      <c r="B6" s="4" t="str">
        <f>职工基本情况一览表!B6</f>
        <v>邓丽娟</v>
      </c>
      <c r="C6" s="4" t="str">
        <f>职工基本情况一览表!D6</f>
        <v>销售部</v>
      </c>
      <c r="D6" s="4" t="str">
        <f>职工基本情况一览表!E6</f>
        <v>销售人员</v>
      </c>
      <c r="E6" s="4">
        <v>2500</v>
      </c>
      <c r="F6" s="4">
        <v>800</v>
      </c>
      <c r="G6" s="4">
        <f t="shared" si="0"/>
        <v>3300</v>
      </c>
    </row>
    <row r="7" spans="1:9" x14ac:dyDescent="0.2">
      <c r="A7" s="4">
        <f>职工基本情况一览表!A7</f>
        <v>5</v>
      </c>
      <c r="B7" s="4" t="str">
        <f>职工基本情况一览表!B7</f>
        <v>何玲玲</v>
      </c>
      <c r="C7" s="4" t="str">
        <f>职工基本情况一览表!D7</f>
        <v>生产3部</v>
      </c>
      <c r="D7" s="4" t="str">
        <f>职工基本情况一览表!E7</f>
        <v>生产人员</v>
      </c>
      <c r="E7" s="4">
        <v>2500</v>
      </c>
      <c r="F7" s="4">
        <v>800</v>
      </c>
      <c r="G7" s="4">
        <f t="shared" si="0"/>
        <v>3300</v>
      </c>
    </row>
    <row r="8" spans="1:9" x14ac:dyDescent="0.2">
      <c r="A8" s="4">
        <f>职工基本情况一览表!A8</f>
        <v>6</v>
      </c>
      <c r="B8" s="4" t="str">
        <f>职工基本情况一览表!B8</f>
        <v>何莎</v>
      </c>
      <c r="C8" s="4" t="str">
        <f>职工基本情况一览表!D8</f>
        <v>生产2部</v>
      </c>
      <c r="D8" s="4" t="str">
        <f>职工基本情况一览表!E8</f>
        <v>生产人员</v>
      </c>
      <c r="E8" s="4">
        <v>3000</v>
      </c>
      <c r="F8" s="4">
        <v>800</v>
      </c>
      <c r="G8" s="4">
        <f t="shared" si="0"/>
        <v>3800</v>
      </c>
    </row>
    <row r="9" spans="1:9" x14ac:dyDescent="0.2">
      <c r="A9" s="4">
        <f>职工基本情况一览表!A9</f>
        <v>7</v>
      </c>
      <c r="B9" s="4" t="str">
        <f>职工基本情况一览表!B9</f>
        <v>何雪丽</v>
      </c>
      <c r="C9" s="4" t="str">
        <f>职工基本情况一览表!D9</f>
        <v>行政部</v>
      </c>
      <c r="D9" s="4" t="str">
        <f>职工基本情况一览表!E9</f>
        <v>行政人员</v>
      </c>
      <c r="E9" s="4">
        <v>3000</v>
      </c>
      <c r="F9" s="4">
        <v>800</v>
      </c>
      <c r="G9" s="4">
        <f t="shared" si="0"/>
        <v>3800</v>
      </c>
    </row>
    <row r="10" spans="1:9" x14ac:dyDescent="0.2">
      <c r="A10" s="4">
        <f>职工基本情况一览表!A10</f>
        <v>8</v>
      </c>
      <c r="B10" s="4" t="str">
        <f>职工基本情况一览表!B10</f>
        <v>黄芳萍</v>
      </c>
      <c r="C10" s="4" t="str">
        <f>职工基本情况一览表!D10</f>
        <v>行政部</v>
      </c>
      <c r="D10" s="4" t="str">
        <f>职工基本情况一览表!E10</f>
        <v>行政人员</v>
      </c>
      <c r="E10" s="4">
        <v>2500</v>
      </c>
      <c r="F10" s="4">
        <v>800</v>
      </c>
      <c r="G10" s="4">
        <f t="shared" si="0"/>
        <v>3300</v>
      </c>
    </row>
    <row r="11" spans="1:9" x14ac:dyDescent="0.2">
      <c r="A11" s="4">
        <f>职工基本情况一览表!A11</f>
        <v>9</v>
      </c>
      <c r="B11" s="4" t="str">
        <f>职工基本情况一览表!B11</f>
        <v>黄秋莹</v>
      </c>
      <c r="C11" s="4" t="str">
        <f>职工基本情况一览表!D11</f>
        <v>生产1部</v>
      </c>
      <c r="D11" s="4" t="str">
        <f>职工基本情况一览表!E11</f>
        <v>生产人员</v>
      </c>
      <c r="E11" s="4">
        <v>2500</v>
      </c>
      <c r="F11" s="4">
        <v>800</v>
      </c>
      <c r="G11" s="4">
        <f t="shared" si="0"/>
        <v>3300</v>
      </c>
    </row>
    <row r="12" spans="1:9" x14ac:dyDescent="0.2">
      <c r="A12" s="4">
        <f>职工基本情况一览表!A12</f>
        <v>10</v>
      </c>
      <c r="B12" s="4" t="str">
        <f>职工基本情况一览表!B12</f>
        <v>黄焱</v>
      </c>
      <c r="C12" s="4" t="str">
        <f>职工基本情况一览表!D12</f>
        <v>生产2部</v>
      </c>
      <c r="D12" s="4" t="str">
        <f>职工基本情况一览表!E12</f>
        <v>生产人员</v>
      </c>
      <c r="E12" s="4">
        <v>2500</v>
      </c>
      <c r="F12" s="4">
        <v>800</v>
      </c>
      <c r="G12" s="4">
        <f t="shared" si="0"/>
        <v>3300</v>
      </c>
    </row>
    <row r="13" spans="1:9" x14ac:dyDescent="0.2">
      <c r="A13" s="4">
        <f>职工基本情况一览表!A13</f>
        <v>11</v>
      </c>
      <c r="B13" s="4" t="str">
        <f>职工基本情况一览表!B13</f>
        <v>黄玉玲</v>
      </c>
      <c r="C13" s="4" t="str">
        <f>职工基本情况一览表!D13</f>
        <v>生产1部</v>
      </c>
      <c r="D13" s="4" t="str">
        <f>职工基本情况一览表!E13</f>
        <v>生产人员</v>
      </c>
      <c r="E13" s="4">
        <v>2500</v>
      </c>
      <c r="F13" s="4">
        <v>800</v>
      </c>
      <c r="G13" s="4">
        <f t="shared" si="0"/>
        <v>3300</v>
      </c>
      <c r="I13" t="s">
        <v>485</v>
      </c>
    </row>
    <row r="14" spans="1:9" x14ac:dyDescent="0.2">
      <c r="A14" s="4">
        <f>职工基本情况一览表!A14</f>
        <v>12</v>
      </c>
      <c r="B14" s="4" t="str">
        <f>职工基本情况一览表!B14</f>
        <v>李金娥</v>
      </c>
      <c r="C14" s="4" t="str">
        <f>职工基本情况一览表!D14</f>
        <v>生产3部</v>
      </c>
      <c r="D14" s="4" t="str">
        <f>职工基本情况一览表!E14</f>
        <v>生产人员</v>
      </c>
      <c r="E14" s="4">
        <v>2000</v>
      </c>
      <c r="F14" s="4">
        <v>800</v>
      </c>
      <c r="G14" s="4">
        <f t="shared" si="0"/>
        <v>2800</v>
      </c>
    </row>
    <row r="15" spans="1:9" x14ac:dyDescent="0.2">
      <c r="A15" s="4">
        <f>职工基本情况一览表!A15</f>
        <v>13</v>
      </c>
      <c r="B15" s="4" t="str">
        <f>职工基本情况一览表!B15</f>
        <v>李思熠</v>
      </c>
      <c r="C15" s="4" t="str">
        <f>职工基本情况一览表!D15</f>
        <v>市场部</v>
      </c>
      <c r="D15" s="4" t="str">
        <f>职工基本情况一览表!E15</f>
        <v>采购人员</v>
      </c>
      <c r="E15" s="4">
        <v>2500</v>
      </c>
      <c r="F15" s="4">
        <v>800</v>
      </c>
      <c r="G15" s="4">
        <f t="shared" si="0"/>
        <v>3300</v>
      </c>
    </row>
    <row r="16" spans="1:9" x14ac:dyDescent="0.2">
      <c r="A16" s="4">
        <f>职工基本情况一览表!A16</f>
        <v>14</v>
      </c>
      <c r="B16" s="4" t="str">
        <f>职工基本情况一览表!B16</f>
        <v>林小群</v>
      </c>
      <c r="C16" s="4" t="str">
        <f>职工基本情况一览表!D16</f>
        <v>生产2部</v>
      </c>
      <c r="D16" s="4" t="str">
        <f>职工基本情况一览表!E16</f>
        <v>生产人员</v>
      </c>
      <c r="E16" s="4">
        <v>1500</v>
      </c>
      <c r="F16" s="4">
        <v>800</v>
      </c>
      <c r="G16" s="4">
        <f t="shared" si="0"/>
        <v>2300</v>
      </c>
    </row>
    <row r="17" spans="1:7" x14ac:dyDescent="0.2">
      <c r="A17" s="4">
        <f>职工基本情况一览表!A17</f>
        <v>15</v>
      </c>
      <c r="B17" s="4" t="str">
        <f>职工基本情况一览表!B17</f>
        <v>凌恒</v>
      </c>
      <c r="C17" s="4" t="str">
        <f>职工基本情况一览表!D17</f>
        <v>销售部</v>
      </c>
      <c r="D17" s="4" t="str">
        <f>职工基本情况一览表!E17</f>
        <v>销售人员</v>
      </c>
      <c r="E17" s="4">
        <v>1500</v>
      </c>
      <c r="F17" s="4">
        <v>800</v>
      </c>
      <c r="G17" s="4">
        <f t="shared" si="0"/>
        <v>2300</v>
      </c>
    </row>
    <row r="18" spans="1:7" x14ac:dyDescent="0.2">
      <c r="A18" s="4">
        <f>职工基本情况一览表!A18</f>
        <v>16</v>
      </c>
      <c r="B18" s="4" t="str">
        <f>职工基本情况一览表!B18</f>
        <v>凌玉梅</v>
      </c>
      <c r="C18" s="4" t="str">
        <f>职工基本情况一览表!D18</f>
        <v>销售部</v>
      </c>
      <c r="D18" s="4" t="str">
        <f>职工基本情况一览表!E18</f>
        <v>销售人员</v>
      </c>
      <c r="E18" s="4">
        <v>3000</v>
      </c>
      <c r="F18" s="4">
        <v>1000</v>
      </c>
      <c r="G18" s="4">
        <f t="shared" si="0"/>
        <v>4000</v>
      </c>
    </row>
    <row r="19" spans="1:7" x14ac:dyDescent="0.2">
      <c r="A19" s="4">
        <f>职工基本情况一览表!A19</f>
        <v>17</v>
      </c>
      <c r="B19" s="4" t="str">
        <f>职工基本情况一览表!B19</f>
        <v>刘珊凤</v>
      </c>
      <c r="C19" s="4" t="str">
        <f>职工基本情况一览表!D19</f>
        <v>财务室</v>
      </c>
      <c r="D19" s="4" t="str">
        <f>职工基本情况一览表!E19</f>
        <v>行政人员</v>
      </c>
      <c r="E19" s="4">
        <v>1500</v>
      </c>
      <c r="F19" s="4">
        <v>800</v>
      </c>
      <c r="G19" s="4">
        <f t="shared" si="0"/>
        <v>2300</v>
      </c>
    </row>
    <row r="20" spans="1:7" x14ac:dyDescent="0.2">
      <c r="A20" s="4">
        <f>职工基本情况一览表!A20</f>
        <v>18</v>
      </c>
      <c r="B20" s="4" t="str">
        <f>职工基本情况一览表!B20</f>
        <v>刘艺恒</v>
      </c>
      <c r="C20" s="4" t="str">
        <f>职工基本情况一览表!D20</f>
        <v>销售部</v>
      </c>
      <c r="D20" s="4" t="str">
        <f>职工基本情况一览表!E20</f>
        <v>销售人员</v>
      </c>
      <c r="E20" s="4">
        <v>3000</v>
      </c>
      <c r="F20" s="4">
        <v>800</v>
      </c>
      <c r="G20" s="4">
        <f t="shared" si="0"/>
        <v>3800</v>
      </c>
    </row>
    <row r="21" spans="1:7" x14ac:dyDescent="0.2">
      <c r="A21" s="4">
        <f>职工基本情况一览表!A21</f>
        <v>19</v>
      </c>
      <c r="B21" s="4" t="str">
        <f>职工基本情况一览表!B21</f>
        <v>陆兰清</v>
      </c>
      <c r="C21" s="4" t="str">
        <f>职工基本情况一览表!D21</f>
        <v>财务室</v>
      </c>
      <c r="D21" s="4" t="str">
        <f>职工基本情况一览表!E21</f>
        <v>行政人员</v>
      </c>
      <c r="E21" s="4">
        <v>3000</v>
      </c>
      <c r="F21" s="4">
        <v>800</v>
      </c>
      <c r="G21" s="4">
        <f t="shared" si="0"/>
        <v>3800</v>
      </c>
    </row>
    <row r="22" spans="1:7" x14ac:dyDescent="0.2">
      <c r="A22" s="4">
        <f>职工基本情况一览表!A22</f>
        <v>20</v>
      </c>
      <c r="B22" s="4" t="str">
        <f>职工基本情况一览表!B22</f>
        <v>陆晓景</v>
      </c>
      <c r="C22" s="4" t="str">
        <f>职工基本情况一览表!D22</f>
        <v>财务室</v>
      </c>
      <c r="D22" s="4" t="str">
        <f>职工基本情况一览表!E22</f>
        <v>行政人员</v>
      </c>
      <c r="E22" s="4">
        <v>2000</v>
      </c>
      <c r="F22" s="4">
        <v>800</v>
      </c>
      <c r="G22" s="4">
        <f t="shared" si="0"/>
        <v>2800</v>
      </c>
    </row>
    <row r="23" spans="1:7" x14ac:dyDescent="0.2">
      <c r="A23" s="4">
        <f>职工基本情况一览表!A23</f>
        <v>21</v>
      </c>
      <c r="B23" s="4" t="str">
        <f>职工基本情况一览表!B23</f>
        <v>马璇璇</v>
      </c>
      <c r="C23" s="4" t="str">
        <f>职工基本情况一览表!D23</f>
        <v>市场部</v>
      </c>
      <c r="D23" s="4" t="str">
        <f>职工基本情况一览表!E23</f>
        <v>采购人员</v>
      </c>
      <c r="E23" s="4">
        <v>2500</v>
      </c>
      <c r="F23" s="4">
        <v>800</v>
      </c>
      <c r="G23" s="4">
        <f t="shared" si="0"/>
        <v>3300</v>
      </c>
    </row>
    <row r="24" spans="1:7" x14ac:dyDescent="0.2">
      <c r="A24" s="4">
        <f>职工基本情况一览表!A24</f>
        <v>22</v>
      </c>
      <c r="B24" s="4" t="str">
        <f>职工基本情况一览表!B24</f>
        <v>莫小园</v>
      </c>
      <c r="C24" s="4" t="str">
        <f>职工基本情况一览表!D24</f>
        <v>生产3部</v>
      </c>
      <c r="D24" s="4" t="str">
        <f>职工基本情况一览表!E24</f>
        <v>生产人员</v>
      </c>
      <c r="E24" s="4">
        <v>1500</v>
      </c>
      <c r="F24" s="4">
        <v>800</v>
      </c>
      <c r="G24" s="4">
        <f t="shared" si="0"/>
        <v>2300</v>
      </c>
    </row>
    <row r="25" spans="1:7" x14ac:dyDescent="0.2">
      <c r="A25" s="4">
        <f>职工基本情况一览表!A25</f>
        <v>23</v>
      </c>
      <c r="B25" s="4" t="str">
        <f>职工基本情况一览表!B25</f>
        <v>倪明艳</v>
      </c>
      <c r="C25" s="4" t="str">
        <f>职工基本情况一览表!D25</f>
        <v>销售部</v>
      </c>
      <c r="D25" s="4" t="str">
        <f>职工基本情况一览表!E25</f>
        <v>销售人员</v>
      </c>
      <c r="E25" s="4">
        <v>2500</v>
      </c>
      <c r="F25" s="4">
        <v>800</v>
      </c>
      <c r="G25" s="4">
        <f t="shared" si="0"/>
        <v>3300</v>
      </c>
    </row>
    <row r="26" spans="1:7" x14ac:dyDescent="0.2">
      <c r="A26" s="4">
        <f>职工基本情况一览表!A26</f>
        <v>24</v>
      </c>
      <c r="B26" s="4" t="str">
        <f>职工基本情况一览表!B26</f>
        <v>潘春妮</v>
      </c>
      <c r="C26" s="4" t="str">
        <f>职工基本情况一览表!D26</f>
        <v>生产1部</v>
      </c>
      <c r="D26" s="4" t="str">
        <f>职工基本情况一览表!E26</f>
        <v>生产人员</v>
      </c>
      <c r="E26" s="4">
        <v>2000</v>
      </c>
      <c r="F26" s="4">
        <v>800</v>
      </c>
      <c r="G26" s="4">
        <f t="shared" si="0"/>
        <v>2800</v>
      </c>
    </row>
    <row r="27" spans="1:7" x14ac:dyDescent="0.2">
      <c r="A27" s="4">
        <f>职工基本情况一览表!A27</f>
        <v>25</v>
      </c>
      <c r="B27" s="4" t="str">
        <f>职工基本情况一览表!B27</f>
        <v>涂婕</v>
      </c>
      <c r="C27" s="4" t="str">
        <f>职工基本情况一览表!D27</f>
        <v>市场部</v>
      </c>
      <c r="D27" s="4" t="str">
        <f>职工基本情况一览表!E27</f>
        <v>采购人员</v>
      </c>
      <c r="E27" s="4">
        <v>3000</v>
      </c>
      <c r="F27" s="4">
        <v>1000</v>
      </c>
      <c r="G27" s="4">
        <f t="shared" si="0"/>
        <v>4000</v>
      </c>
    </row>
    <row r="28" spans="1:7" x14ac:dyDescent="0.2">
      <c r="A28" s="4">
        <f>职工基本情况一览表!A28</f>
        <v>26</v>
      </c>
      <c r="B28" s="4" t="str">
        <f>职工基本情况一览表!B28</f>
        <v>王笑</v>
      </c>
      <c r="C28" s="4" t="str">
        <f>职工基本情况一览表!D28</f>
        <v>市场部</v>
      </c>
      <c r="D28" s="4" t="str">
        <f>职工基本情况一览表!E28</f>
        <v>采购人员</v>
      </c>
      <c r="E28" s="4">
        <v>3000</v>
      </c>
      <c r="F28" s="4">
        <v>1000</v>
      </c>
      <c r="G28" s="4">
        <f t="shared" si="0"/>
        <v>4000</v>
      </c>
    </row>
    <row r="29" spans="1:7" x14ac:dyDescent="0.2">
      <c r="A29" s="4">
        <f>职工基本情况一览表!A29</f>
        <v>27</v>
      </c>
      <c r="B29" s="4" t="str">
        <f>职工基本情况一览表!B29</f>
        <v>韦露婷</v>
      </c>
      <c r="C29" s="4" t="str">
        <f>职工基本情况一览表!D29</f>
        <v>生产2部</v>
      </c>
      <c r="D29" s="4" t="str">
        <f>职工基本情况一览表!E29</f>
        <v>生产人员</v>
      </c>
      <c r="E29" s="4">
        <v>2000</v>
      </c>
      <c r="F29" s="4">
        <v>800</v>
      </c>
      <c r="G29" s="4">
        <f t="shared" si="0"/>
        <v>2800</v>
      </c>
    </row>
    <row r="30" spans="1:7" x14ac:dyDescent="0.2">
      <c r="A30" s="4">
        <f>职工基本情况一览表!A30</f>
        <v>28</v>
      </c>
      <c r="B30" s="4" t="str">
        <f>职工基本情况一览表!B30</f>
        <v>韦巧</v>
      </c>
      <c r="C30" s="4" t="str">
        <f>职工基本情况一览表!D30</f>
        <v>市场部</v>
      </c>
      <c r="D30" s="4" t="str">
        <f>职工基本情况一览表!E30</f>
        <v>采购人员</v>
      </c>
      <c r="E30" s="4">
        <v>3000</v>
      </c>
      <c r="F30" s="4">
        <v>1000</v>
      </c>
      <c r="G30" s="4">
        <f t="shared" si="0"/>
        <v>4000</v>
      </c>
    </row>
    <row r="31" spans="1:7" x14ac:dyDescent="0.2">
      <c r="A31" s="4">
        <f>职工基本情况一览表!A31</f>
        <v>29</v>
      </c>
      <c r="B31" s="4" t="str">
        <f>职工基本情况一览表!B31</f>
        <v>谢小琼</v>
      </c>
      <c r="C31" s="4" t="str">
        <f>职工基本情况一览表!D31</f>
        <v>销售部</v>
      </c>
      <c r="D31" s="4" t="str">
        <f>职工基本情况一览表!E31</f>
        <v>管理人员</v>
      </c>
      <c r="E31" s="4">
        <v>1500</v>
      </c>
      <c r="F31" s="4">
        <v>800</v>
      </c>
      <c r="G31" s="4">
        <f t="shared" si="0"/>
        <v>2300</v>
      </c>
    </row>
    <row r="32" spans="1:7" x14ac:dyDescent="0.2">
      <c r="A32" s="4">
        <f>职工基本情况一览表!A32</f>
        <v>30</v>
      </c>
      <c r="B32" s="4" t="str">
        <f>职工基本情况一览表!B32</f>
        <v>赵秋连</v>
      </c>
      <c r="C32" s="4" t="str">
        <f>职工基本情况一览表!D32</f>
        <v>销售部</v>
      </c>
      <c r="D32" s="4" t="str">
        <f>职工基本情况一览表!E32</f>
        <v>销售人员</v>
      </c>
      <c r="E32" s="4">
        <v>1500</v>
      </c>
      <c r="F32" s="4">
        <v>800</v>
      </c>
      <c r="G32" s="4">
        <f t="shared" si="0"/>
        <v>2300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F28" sqref="F28"/>
    </sheetView>
  </sheetViews>
  <sheetFormatPr defaultRowHeight="14.25" x14ac:dyDescent="0.2"/>
  <cols>
    <col min="6" max="6" width="12.75" customWidth="1"/>
    <col min="8" max="8" width="11.875" customWidth="1"/>
    <col min="9" max="9" width="12.25" customWidth="1"/>
  </cols>
  <sheetData>
    <row r="1" spans="1:11" ht="30" customHeight="1" x14ac:dyDescent="0.2">
      <c r="A1" s="107" t="s">
        <v>486</v>
      </c>
      <c r="B1" s="107"/>
      <c r="C1" s="107"/>
      <c r="D1" s="107"/>
      <c r="E1" s="107"/>
      <c r="F1" s="107"/>
      <c r="G1" s="107"/>
      <c r="H1" s="107"/>
      <c r="I1" s="107"/>
      <c r="J1" s="56"/>
    </row>
    <row r="2" spans="1:11" x14ac:dyDescent="0.2">
      <c r="A2" s="4" t="s">
        <v>384</v>
      </c>
      <c r="B2" s="4" t="s">
        <v>385</v>
      </c>
      <c r="C2" s="4" t="s">
        <v>387</v>
      </c>
      <c r="D2" s="4" t="s">
        <v>388</v>
      </c>
      <c r="E2" s="4" t="s">
        <v>487</v>
      </c>
      <c r="F2" s="4" t="s">
        <v>488</v>
      </c>
      <c r="G2" s="4" t="s">
        <v>489</v>
      </c>
      <c r="H2" s="4" t="s">
        <v>490</v>
      </c>
      <c r="I2" s="4" t="s">
        <v>491</v>
      </c>
      <c r="J2" s="38"/>
      <c r="K2" s="38"/>
    </row>
    <row r="3" spans="1:11" x14ac:dyDescent="0.2">
      <c r="A3" s="4">
        <f>职工基本情况一览表!A3</f>
        <v>1</v>
      </c>
      <c r="B3" s="4" t="str">
        <f>职工基本情况一览表!B3</f>
        <v>曾小英</v>
      </c>
      <c r="C3" s="4" t="str">
        <f>职工基本情况一览表!D3</f>
        <v>行政部</v>
      </c>
      <c r="D3" s="4" t="str">
        <f>职工基本情况一览表!E3</f>
        <v>行政人员</v>
      </c>
      <c r="E3" s="4"/>
      <c r="F3" s="4"/>
      <c r="G3" s="4"/>
      <c r="H3" s="4"/>
      <c r="I3" s="4"/>
      <c r="J3" s="38"/>
      <c r="K3" s="38"/>
    </row>
    <row r="4" spans="1:11" x14ac:dyDescent="0.2">
      <c r="A4" s="4">
        <f>职工基本情况一览表!A4</f>
        <v>2</v>
      </c>
      <c r="B4" s="4" t="str">
        <f>职工基本情况一览表!B4</f>
        <v>岺丹丹</v>
      </c>
      <c r="C4" s="4" t="str">
        <f>职工基本情况一览表!D4</f>
        <v>生产1部</v>
      </c>
      <c r="D4" s="4" t="str">
        <f>职工基本情况一览表!E4</f>
        <v>生产人员</v>
      </c>
      <c r="E4" s="4"/>
      <c r="F4" s="4"/>
      <c r="G4" s="4"/>
      <c r="H4" s="4"/>
      <c r="I4" s="4"/>
      <c r="J4" s="38"/>
      <c r="K4" s="38"/>
    </row>
    <row r="5" spans="1:11" x14ac:dyDescent="0.2">
      <c r="A5" s="4">
        <f>职工基本情况一览表!A5</f>
        <v>3</v>
      </c>
      <c r="B5" s="4" t="str">
        <f>职工基本情况一览表!B5</f>
        <v>闭慧芳</v>
      </c>
      <c r="C5" s="4" t="str">
        <f>职工基本情况一览表!D5</f>
        <v>生产2部</v>
      </c>
      <c r="D5" s="4" t="str">
        <f>职工基本情况一览表!E5</f>
        <v>生产人员</v>
      </c>
      <c r="E5" s="4"/>
      <c r="F5" s="4"/>
      <c r="G5" s="4"/>
      <c r="H5" s="4"/>
      <c r="I5" s="4"/>
      <c r="J5" s="38"/>
      <c r="K5" s="38"/>
    </row>
    <row r="6" spans="1:11" x14ac:dyDescent="0.2">
      <c r="A6" s="4">
        <f>职工基本情况一览表!A6</f>
        <v>4</v>
      </c>
      <c r="B6" s="4" t="str">
        <f>职工基本情况一览表!B6</f>
        <v>邓丽娟</v>
      </c>
      <c r="C6" s="4" t="str">
        <f>职工基本情况一览表!D6</f>
        <v>销售部</v>
      </c>
      <c r="D6" s="4" t="str">
        <f>职工基本情况一览表!E6</f>
        <v>销售人员</v>
      </c>
      <c r="E6" s="4"/>
      <c r="F6" s="4"/>
      <c r="G6" s="4"/>
      <c r="H6" s="4"/>
      <c r="I6" s="4"/>
      <c r="J6" s="38"/>
      <c r="K6" s="38"/>
    </row>
    <row r="7" spans="1:11" x14ac:dyDescent="0.2">
      <c r="A7" s="4">
        <f>职工基本情况一览表!A7</f>
        <v>5</v>
      </c>
      <c r="B7" s="4" t="str">
        <f>职工基本情况一览表!B7</f>
        <v>何玲玲</v>
      </c>
      <c r="C7" s="4" t="str">
        <f>职工基本情况一览表!D7</f>
        <v>生产3部</v>
      </c>
      <c r="D7" s="4" t="str">
        <f>职工基本情况一览表!E7</f>
        <v>生产人员</v>
      </c>
      <c r="E7" s="4"/>
      <c r="F7" s="4"/>
      <c r="G7" s="4"/>
      <c r="H7" s="4"/>
      <c r="I7" s="4"/>
      <c r="J7" s="38"/>
      <c r="K7" s="38"/>
    </row>
    <row r="8" spans="1:11" x14ac:dyDescent="0.2">
      <c r="A8" s="4">
        <f>职工基本情况一览表!A8</f>
        <v>6</v>
      </c>
      <c r="B8" s="4" t="str">
        <f>职工基本情况一览表!B8</f>
        <v>何莎</v>
      </c>
      <c r="C8" s="4" t="str">
        <f>职工基本情况一览表!D8</f>
        <v>生产2部</v>
      </c>
      <c r="D8" s="4" t="str">
        <f>职工基本情况一览表!E8</f>
        <v>生产人员</v>
      </c>
      <c r="E8" s="4"/>
      <c r="F8" s="4"/>
      <c r="G8" s="4"/>
      <c r="H8" s="4"/>
      <c r="I8" s="4"/>
      <c r="J8" s="38"/>
      <c r="K8" s="38"/>
    </row>
    <row r="9" spans="1:11" x14ac:dyDescent="0.2">
      <c r="A9" s="4">
        <f>职工基本情况一览表!A9</f>
        <v>7</v>
      </c>
      <c r="B9" s="4" t="str">
        <f>职工基本情况一览表!B9</f>
        <v>何雪丽</v>
      </c>
      <c r="C9" s="4" t="str">
        <f>职工基本情况一览表!D9</f>
        <v>行政部</v>
      </c>
      <c r="D9" s="4" t="str">
        <f>职工基本情况一览表!E9</f>
        <v>行政人员</v>
      </c>
      <c r="E9" s="4"/>
      <c r="F9" s="4"/>
      <c r="G9" s="4"/>
      <c r="H9" s="4"/>
      <c r="I9" s="4"/>
      <c r="J9" s="38"/>
      <c r="K9" s="38"/>
    </row>
    <row r="10" spans="1:11" x14ac:dyDescent="0.2">
      <c r="A10" s="4">
        <f>职工基本情况一览表!A10</f>
        <v>8</v>
      </c>
      <c r="B10" s="4" t="str">
        <f>职工基本情况一览表!B10</f>
        <v>黄芳萍</v>
      </c>
      <c r="C10" s="4" t="str">
        <f>职工基本情况一览表!D10</f>
        <v>行政部</v>
      </c>
      <c r="D10" s="4" t="str">
        <f>职工基本情况一览表!E10</f>
        <v>行政人员</v>
      </c>
      <c r="E10" s="4"/>
      <c r="F10" s="4"/>
      <c r="G10" s="4"/>
      <c r="H10" s="4"/>
      <c r="I10" s="4"/>
      <c r="J10" s="38"/>
      <c r="K10" s="38"/>
    </row>
    <row r="11" spans="1:11" x14ac:dyDescent="0.2">
      <c r="A11" s="4">
        <f>职工基本情况一览表!A11</f>
        <v>9</v>
      </c>
      <c r="B11" s="4" t="str">
        <f>职工基本情况一览表!B11</f>
        <v>黄秋莹</v>
      </c>
      <c r="C11" s="4" t="str">
        <f>职工基本情况一览表!D11</f>
        <v>生产1部</v>
      </c>
      <c r="D11" s="4" t="str">
        <f>职工基本情况一览表!E11</f>
        <v>生产人员</v>
      </c>
      <c r="E11" s="4"/>
      <c r="F11" s="4"/>
      <c r="G11" s="4"/>
      <c r="H11" s="4"/>
      <c r="I11" s="4"/>
      <c r="J11" s="38"/>
      <c r="K11" s="38"/>
    </row>
    <row r="12" spans="1:11" x14ac:dyDescent="0.2">
      <c r="A12" s="4">
        <f>职工基本情况一览表!A12</f>
        <v>10</v>
      </c>
      <c r="B12" s="4" t="str">
        <f>职工基本情况一览表!B12</f>
        <v>黄焱</v>
      </c>
      <c r="C12" s="4" t="str">
        <f>职工基本情况一览表!D12</f>
        <v>生产2部</v>
      </c>
      <c r="D12" s="4" t="str">
        <f>职工基本情况一览表!E12</f>
        <v>生产人员</v>
      </c>
      <c r="E12" s="4"/>
      <c r="F12" s="4"/>
      <c r="G12" s="4"/>
      <c r="H12" s="4"/>
      <c r="I12" s="4"/>
      <c r="J12" s="38"/>
      <c r="K12" s="38"/>
    </row>
    <row r="13" spans="1:11" x14ac:dyDescent="0.2">
      <c r="A13" s="4">
        <f>职工基本情况一览表!A13</f>
        <v>11</v>
      </c>
      <c r="B13" s="4" t="str">
        <f>职工基本情况一览表!B13</f>
        <v>黄玉玲</v>
      </c>
      <c r="C13" s="4" t="str">
        <f>职工基本情况一览表!D13</f>
        <v>生产1部</v>
      </c>
      <c r="D13" s="4" t="str">
        <f>职工基本情况一览表!E13</f>
        <v>生产人员</v>
      </c>
      <c r="E13" s="4"/>
      <c r="F13" s="4"/>
      <c r="G13" s="4"/>
      <c r="H13" s="4"/>
      <c r="I13" s="4"/>
      <c r="J13" s="38"/>
      <c r="K13" s="38"/>
    </row>
    <row r="14" spans="1:11" x14ac:dyDescent="0.2">
      <c r="A14" s="4">
        <f>职工基本情况一览表!A14</f>
        <v>12</v>
      </c>
      <c r="B14" s="4" t="str">
        <f>职工基本情况一览表!B14</f>
        <v>李金娥</v>
      </c>
      <c r="C14" s="4" t="str">
        <f>职工基本情况一览表!D14</f>
        <v>生产3部</v>
      </c>
      <c r="D14" s="4" t="str">
        <f>职工基本情况一览表!E14</f>
        <v>生产人员</v>
      </c>
      <c r="E14" s="4"/>
      <c r="F14" s="4"/>
      <c r="G14" s="4"/>
      <c r="H14" s="4"/>
      <c r="I14" s="4"/>
      <c r="J14" s="38"/>
      <c r="K14" s="38"/>
    </row>
    <row r="15" spans="1:11" x14ac:dyDescent="0.2">
      <c r="A15" s="4">
        <f>职工基本情况一览表!A15</f>
        <v>13</v>
      </c>
      <c r="B15" s="4" t="str">
        <f>职工基本情况一览表!B15</f>
        <v>李思熠</v>
      </c>
      <c r="C15" s="4" t="str">
        <f>职工基本情况一览表!D15</f>
        <v>市场部</v>
      </c>
      <c r="D15" s="4" t="str">
        <f>职工基本情况一览表!E15</f>
        <v>采购人员</v>
      </c>
      <c r="E15" s="4"/>
      <c r="F15" s="4"/>
      <c r="G15" s="4"/>
      <c r="H15" s="4"/>
      <c r="I15" s="4"/>
      <c r="J15" s="38"/>
      <c r="K15" s="38"/>
    </row>
    <row r="16" spans="1:11" x14ac:dyDescent="0.2">
      <c r="A16" s="4">
        <f>职工基本情况一览表!A16</f>
        <v>14</v>
      </c>
      <c r="B16" s="4" t="str">
        <f>职工基本情况一览表!B16</f>
        <v>林小群</v>
      </c>
      <c r="C16" s="4" t="str">
        <f>职工基本情况一览表!D16</f>
        <v>生产2部</v>
      </c>
      <c r="D16" s="4" t="str">
        <f>职工基本情况一览表!E16</f>
        <v>生产人员</v>
      </c>
      <c r="E16" s="4"/>
      <c r="F16" s="4"/>
      <c r="G16" s="4"/>
      <c r="H16" s="4"/>
      <c r="I16" s="4"/>
      <c r="J16" s="38"/>
      <c r="K16" s="38"/>
    </row>
    <row r="17" spans="1:11" x14ac:dyDescent="0.2">
      <c r="A17" s="4">
        <f>职工基本情况一览表!A17</f>
        <v>15</v>
      </c>
      <c r="B17" s="4" t="str">
        <f>职工基本情况一览表!B17</f>
        <v>凌恒</v>
      </c>
      <c r="C17" s="4" t="str">
        <f>职工基本情况一览表!D17</f>
        <v>销售部</v>
      </c>
      <c r="D17" s="4" t="str">
        <f>职工基本情况一览表!E17</f>
        <v>销售人员</v>
      </c>
      <c r="E17" s="4"/>
      <c r="F17" s="4"/>
      <c r="G17" s="4"/>
      <c r="H17" s="4"/>
      <c r="I17" s="4"/>
      <c r="J17" s="38"/>
      <c r="K17" s="38"/>
    </row>
    <row r="18" spans="1:11" x14ac:dyDescent="0.2">
      <c r="A18" s="4">
        <f>职工基本情况一览表!A18</f>
        <v>16</v>
      </c>
      <c r="B18" s="4" t="str">
        <f>职工基本情况一览表!B18</f>
        <v>凌玉梅</v>
      </c>
      <c r="C18" s="4" t="str">
        <f>职工基本情况一览表!D18</f>
        <v>销售部</v>
      </c>
      <c r="D18" s="4" t="str">
        <f>职工基本情况一览表!E18</f>
        <v>销售人员</v>
      </c>
      <c r="E18" s="4"/>
      <c r="F18" s="4"/>
      <c r="G18" s="4"/>
      <c r="H18" s="4"/>
      <c r="I18" s="4"/>
      <c r="J18" s="38"/>
      <c r="K18" s="38"/>
    </row>
    <row r="19" spans="1:11" x14ac:dyDescent="0.2">
      <c r="A19" s="4">
        <f>职工基本情况一览表!A19</f>
        <v>17</v>
      </c>
      <c r="B19" s="4" t="str">
        <f>职工基本情况一览表!B19</f>
        <v>刘珊凤</v>
      </c>
      <c r="C19" s="4" t="str">
        <f>职工基本情况一览表!D19</f>
        <v>财务室</v>
      </c>
      <c r="D19" s="4" t="str">
        <f>职工基本情况一览表!E19</f>
        <v>行政人员</v>
      </c>
      <c r="E19" s="4"/>
      <c r="F19" s="4"/>
      <c r="G19" s="4"/>
      <c r="H19" s="4"/>
      <c r="I19" s="4"/>
      <c r="J19" s="38"/>
      <c r="K19" s="38"/>
    </row>
    <row r="20" spans="1:11" x14ac:dyDescent="0.2">
      <c r="A20" s="4">
        <f>职工基本情况一览表!A20</f>
        <v>18</v>
      </c>
      <c r="B20" s="4" t="str">
        <f>职工基本情况一览表!B20</f>
        <v>刘艺恒</v>
      </c>
      <c r="C20" s="4" t="str">
        <f>职工基本情况一览表!D20</f>
        <v>销售部</v>
      </c>
      <c r="D20" s="4" t="str">
        <f>职工基本情况一览表!E20</f>
        <v>销售人员</v>
      </c>
      <c r="E20" s="4"/>
      <c r="F20" s="4"/>
      <c r="G20" s="4"/>
      <c r="H20" s="4"/>
      <c r="I20" s="4"/>
      <c r="J20" s="38"/>
      <c r="K20" s="38"/>
    </row>
    <row r="21" spans="1:11" x14ac:dyDescent="0.2">
      <c r="A21" s="4">
        <f>职工基本情况一览表!A21</f>
        <v>19</v>
      </c>
      <c r="B21" s="4" t="str">
        <f>职工基本情况一览表!B21</f>
        <v>陆兰清</v>
      </c>
      <c r="C21" s="4" t="str">
        <f>职工基本情况一览表!D21</f>
        <v>财务室</v>
      </c>
      <c r="D21" s="4" t="str">
        <f>职工基本情况一览表!E21</f>
        <v>行政人员</v>
      </c>
      <c r="E21" s="4"/>
      <c r="F21" s="4"/>
      <c r="G21" s="4"/>
      <c r="H21" s="4"/>
      <c r="I21" s="4"/>
      <c r="J21" s="38"/>
      <c r="K21" s="38"/>
    </row>
    <row r="22" spans="1:11" x14ac:dyDescent="0.2">
      <c r="A22" s="4">
        <f>职工基本情况一览表!A22</f>
        <v>20</v>
      </c>
      <c r="B22" s="4" t="str">
        <f>职工基本情况一览表!B22</f>
        <v>陆晓景</v>
      </c>
      <c r="C22" s="4" t="str">
        <f>职工基本情况一览表!D22</f>
        <v>财务室</v>
      </c>
      <c r="D22" s="4" t="str">
        <f>职工基本情况一览表!E22</f>
        <v>行政人员</v>
      </c>
      <c r="E22" s="4"/>
      <c r="F22" s="4"/>
      <c r="G22" s="4"/>
      <c r="H22" s="4"/>
      <c r="I22" s="4"/>
      <c r="J22" s="38"/>
      <c r="K22" s="38"/>
    </row>
    <row r="23" spans="1:11" x14ac:dyDescent="0.2">
      <c r="A23" s="4">
        <f>职工基本情况一览表!A23</f>
        <v>21</v>
      </c>
      <c r="B23" s="4" t="str">
        <f>职工基本情况一览表!B23</f>
        <v>马璇璇</v>
      </c>
      <c r="C23" s="4" t="str">
        <f>职工基本情况一览表!D23</f>
        <v>市场部</v>
      </c>
      <c r="D23" s="4" t="str">
        <f>职工基本情况一览表!E23</f>
        <v>采购人员</v>
      </c>
      <c r="E23" s="4"/>
      <c r="F23" s="4"/>
      <c r="G23" s="4"/>
      <c r="H23" s="4"/>
      <c r="I23" s="4"/>
      <c r="J23" s="38"/>
      <c r="K23" s="38"/>
    </row>
    <row r="24" spans="1:11" x14ac:dyDescent="0.2">
      <c r="A24" s="4">
        <f>职工基本情况一览表!A24</f>
        <v>22</v>
      </c>
      <c r="B24" s="4" t="str">
        <f>职工基本情况一览表!B24</f>
        <v>莫小园</v>
      </c>
      <c r="C24" s="4" t="str">
        <f>职工基本情况一览表!D24</f>
        <v>生产3部</v>
      </c>
      <c r="D24" s="4" t="str">
        <f>职工基本情况一览表!E24</f>
        <v>生产人员</v>
      </c>
      <c r="E24" s="4"/>
      <c r="F24" s="4"/>
      <c r="G24" s="4"/>
      <c r="H24" s="4"/>
      <c r="I24" s="4"/>
      <c r="J24" s="38"/>
      <c r="K24" s="38"/>
    </row>
    <row r="25" spans="1:11" x14ac:dyDescent="0.2">
      <c r="A25" s="4">
        <f>职工基本情况一览表!A25</f>
        <v>23</v>
      </c>
      <c r="B25" s="4" t="str">
        <f>职工基本情况一览表!B25</f>
        <v>倪明艳</v>
      </c>
      <c r="C25" s="4" t="str">
        <f>职工基本情况一览表!D25</f>
        <v>销售部</v>
      </c>
      <c r="D25" s="4" t="str">
        <f>职工基本情况一览表!E25</f>
        <v>销售人员</v>
      </c>
      <c r="E25" s="4"/>
      <c r="F25" s="4"/>
      <c r="G25" s="4"/>
      <c r="H25" s="4"/>
      <c r="I25" s="4"/>
      <c r="J25" s="38"/>
      <c r="K25" s="38"/>
    </row>
    <row r="26" spans="1:11" x14ac:dyDescent="0.2">
      <c r="A26" s="4">
        <f>职工基本情况一览表!A26</f>
        <v>24</v>
      </c>
      <c r="B26" s="4" t="str">
        <f>职工基本情况一览表!B26</f>
        <v>潘春妮</v>
      </c>
      <c r="C26" s="4" t="str">
        <f>职工基本情况一览表!D26</f>
        <v>生产1部</v>
      </c>
      <c r="D26" s="4" t="str">
        <f>职工基本情况一览表!E26</f>
        <v>生产人员</v>
      </c>
      <c r="E26" s="4"/>
      <c r="F26" s="4"/>
      <c r="G26" s="4"/>
      <c r="H26" s="4"/>
      <c r="I26" s="4"/>
      <c r="J26" s="38"/>
      <c r="K26" s="38"/>
    </row>
    <row r="27" spans="1:11" x14ac:dyDescent="0.2">
      <c r="A27" s="4">
        <f>职工基本情况一览表!A27</f>
        <v>25</v>
      </c>
      <c r="B27" s="4" t="str">
        <f>职工基本情况一览表!B27</f>
        <v>涂婕</v>
      </c>
      <c r="C27" s="4" t="str">
        <f>职工基本情况一览表!D27</f>
        <v>市场部</v>
      </c>
      <c r="D27" s="4" t="str">
        <f>职工基本情况一览表!E27</f>
        <v>采购人员</v>
      </c>
      <c r="E27" s="4"/>
      <c r="F27" s="4"/>
      <c r="G27" s="4"/>
      <c r="H27" s="4"/>
      <c r="I27" s="4"/>
      <c r="J27" s="38"/>
      <c r="K27" s="38"/>
    </row>
    <row r="28" spans="1:11" x14ac:dyDescent="0.2">
      <c r="A28" s="4">
        <f>职工基本情况一览表!A28</f>
        <v>26</v>
      </c>
      <c r="B28" s="4" t="str">
        <f>职工基本情况一览表!B28</f>
        <v>王笑</v>
      </c>
      <c r="C28" s="4" t="str">
        <f>职工基本情况一览表!D28</f>
        <v>市场部</v>
      </c>
      <c r="D28" s="4" t="str">
        <f>职工基本情况一览表!E28</f>
        <v>采购人员</v>
      </c>
      <c r="E28" s="4"/>
      <c r="F28" s="4"/>
      <c r="G28" s="4"/>
      <c r="H28" s="4"/>
      <c r="I28" s="4"/>
      <c r="J28" s="38"/>
      <c r="K28" s="38"/>
    </row>
    <row r="29" spans="1:11" x14ac:dyDescent="0.2">
      <c r="A29" s="4">
        <f>职工基本情况一览表!A29</f>
        <v>27</v>
      </c>
      <c r="B29" s="4" t="str">
        <f>职工基本情况一览表!B29</f>
        <v>韦露婷</v>
      </c>
      <c r="C29" s="4" t="str">
        <f>职工基本情况一览表!D29</f>
        <v>生产2部</v>
      </c>
      <c r="D29" s="4" t="str">
        <f>职工基本情况一览表!E29</f>
        <v>生产人员</v>
      </c>
      <c r="E29" s="4"/>
      <c r="F29" s="4"/>
      <c r="G29" s="4"/>
      <c r="H29" s="4"/>
      <c r="I29" s="4"/>
      <c r="J29" s="38"/>
      <c r="K29" s="38"/>
    </row>
    <row r="30" spans="1:11" x14ac:dyDescent="0.2">
      <c r="A30" s="4">
        <f>职工基本情况一览表!A30</f>
        <v>28</v>
      </c>
      <c r="B30" s="4" t="str">
        <f>职工基本情况一览表!B30</f>
        <v>韦巧</v>
      </c>
      <c r="C30" s="4" t="str">
        <f>职工基本情况一览表!D30</f>
        <v>市场部</v>
      </c>
      <c r="D30" s="4" t="str">
        <f>职工基本情况一览表!E30</f>
        <v>采购人员</v>
      </c>
      <c r="E30" s="4"/>
      <c r="F30" s="4"/>
      <c r="G30" s="4"/>
      <c r="H30" s="4"/>
      <c r="I30" s="4"/>
      <c r="J30" s="38"/>
      <c r="K30" s="38"/>
    </row>
    <row r="31" spans="1:11" x14ac:dyDescent="0.2">
      <c r="A31" s="4">
        <f>职工基本情况一览表!A31</f>
        <v>29</v>
      </c>
      <c r="B31" s="4" t="str">
        <f>职工基本情况一览表!B31</f>
        <v>谢小琼</v>
      </c>
      <c r="C31" s="4" t="str">
        <f>职工基本情况一览表!D31</f>
        <v>销售部</v>
      </c>
      <c r="D31" s="4" t="str">
        <f>职工基本情况一览表!E31</f>
        <v>管理人员</v>
      </c>
      <c r="E31" s="4"/>
      <c r="F31" s="4"/>
      <c r="G31" s="4"/>
      <c r="H31" s="4"/>
      <c r="I31" s="4"/>
      <c r="J31" s="38"/>
      <c r="K31" s="38"/>
    </row>
    <row r="32" spans="1:11" x14ac:dyDescent="0.2">
      <c r="A32" s="4">
        <f>职工基本情况一览表!A32</f>
        <v>30</v>
      </c>
      <c r="B32" s="4" t="str">
        <f>职工基本情况一览表!B32</f>
        <v>赵秋连</v>
      </c>
      <c r="C32" s="4" t="str">
        <f>职工基本情况一览表!D32</f>
        <v>销售部</v>
      </c>
      <c r="D32" s="4" t="str">
        <f>职工基本情况一览表!E32</f>
        <v>销售人员</v>
      </c>
      <c r="E32" s="4"/>
      <c r="F32" s="4"/>
      <c r="G32" s="4"/>
      <c r="H32" s="4"/>
      <c r="I32" s="4"/>
      <c r="J32" s="38"/>
      <c r="K32" s="38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145</vt:i4>
      </vt:variant>
    </vt:vector>
  </HeadingPairs>
  <TitlesOfParts>
    <vt:vector size="156" baseType="lpstr">
      <vt:lpstr>会计凭证封面</vt:lpstr>
      <vt:lpstr>01</vt:lpstr>
      <vt:lpstr>会计科目表</vt:lpstr>
      <vt:lpstr>记账工作簿</vt:lpstr>
      <vt:lpstr>凭证打印模版</vt:lpstr>
      <vt:lpstr>银行存款日记账</vt:lpstr>
      <vt:lpstr>期初余额及发生额</vt:lpstr>
      <vt:lpstr>科目余额表</vt:lpstr>
      <vt:lpstr>职工基本情况一览表</vt:lpstr>
      <vt:lpstr>职工基本工资表</vt:lpstr>
      <vt:lpstr>职工考勤记录表</vt:lpstr>
      <vt:lpstr>A材料</vt:lpstr>
      <vt:lpstr>A公司</vt:lpstr>
      <vt:lpstr>凭证打印模版!Print_Area</vt:lpstr>
      <vt:lpstr>办公费</vt:lpstr>
      <vt:lpstr>会计科目表!本年利润</vt:lpstr>
      <vt:lpstr>本年利润</vt:lpstr>
      <vt:lpstr>会计科目表!材料采购</vt:lpstr>
      <vt:lpstr>材料采购</vt:lpstr>
      <vt:lpstr>会计科目表!材料成本差异</vt:lpstr>
      <vt:lpstr>材料成本差异</vt:lpstr>
      <vt:lpstr>会计科目表!财务费用</vt:lpstr>
      <vt:lpstr>财务费用</vt:lpstr>
      <vt:lpstr>会计科目表!持有待售负债</vt:lpstr>
      <vt:lpstr>持有待售负债</vt:lpstr>
      <vt:lpstr>会计科目表!持有待售资产</vt:lpstr>
      <vt:lpstr>持有待售资产</vt:lpstr>
      <vt:lpstr>会计科目表!待处理财产损溢</vt:lpstr>
      <vt:lpstr>待处理财产损溢</vt:lpstr>
      <vt:lpstr>会计科目表!递延所得税负债</vt:lpstr>
      <vt:lpstr>递延所得税负债</vt:lpstr>
      <vt:lpstr>会计科目表!递延所得税资产</vt:lpstr>
      <vt:lpstr>递延所得税资产</vt:lpstr>
      <vt:lpstr>会计科目表!短期借款</vt:lpstr>
      <vt:lpstr>短期借款</vt:lpstr>
      <vt:lpstr>会计科目表!发出商品</vt:lpstr>
      <vt:lpstr>发出商品</vt:lpstr>
      <vt:lpstr>工资</vt:lpstr>
      <vt:lpstr>会计科目表!固定资产</vt:lpstr>
      <vt:lpstr>固定资产</vt:lpstr>
      <vt:lpstr>会计科目表!固定资产清理</vt:lpstr>
      <vt:lpstr>固定资产清理</vt:lpstr>
      <vt:lpstr>会计科目表!管理费用</vt:lpstr>
      <vt:lpstr>管理费用</vt:lpstr>
      <vt:lpstr>会计科目表!坏账准备</vt:lpstr>
      <vt:lpstr>坏账准备</vt:lpstr>
      <vt:lpstr>甲产品</vt:lpstr>
      <vt:lpstr>交通银行</vt:lpstr>
      <vt:lpstr>会计科目表!交易性金融资产</vt:lpstr>
      <vt:lpstr>交易性金融资产</vt:lpstr>
      <vt:lpstr>会计科目表!库存商品</vt:lpstr>
      <vt:lpstr>库存商品</vt:lpstr>
      <vt:lpstr>会计科目表!库存现金</vt:lpstr>
      <vt:lpstr>库存现金</vt:lpstr>
      <vt:lpstr>会计科目表!累计摊销</vt:lpstr>
      <vt:lpstr>累计摊销</vt:lpstr>
      <vt:lpstr>会计科目表!累计折旧</vt:lpstr>
      <vt:lpstr>累计折旧</vt:lpstr>
      <vt:lpstr>会计科目表!利润分配</vt:lpstr>
      <vt:lpstr>利润分配</vt:lpstr>
      <vt:lpstr>明细1</vt:lpstr>
      <vt:lpstr>会计科目表!其他货币资金</vt:lpstr>
      <vt:lpstr>其他货币资金</vt:lpstr>
      <vt:lpstr>会计科目表!其他权益工具</vt:lpstr>
      <vt:lpstr>其他权益工具</vt:lpstr>
      <vt:lpstr>会计科目表!其他权益工具投资</vt:lpstr>
      <vt:lpstr>其他权益工具投资</vt:lpstr>
      <vt:lpstr>会计科目表!其他业务成本</vt:lpstr>
      <vt:lpstr>其他业务成本</vt:lpstr>
      <vt:lpstr>会计科目表!其他业务收入</vt:lpstr>
      <vt:lpstr>其他业务收入</vt:lpstr>
      <vt:lpstr>会计科目表!其他应付款</vt:lpstr>
      <vt:lpstr>其他应付款</vt:lpstr>
      <vt:lpstr>会计科目表!其他应收款</vt:lpstr>
      <vt:lpstr>其他应收款</vt:lpstr>
      <vt:lpstr>会计科目表!其他债权投资</vt:lpstr>
      <vt:lpstr>其他债权投资</vt:lpstr>
      <vt:lpstr>会计科目表!其他综合收益</vt:lpstr>
      <vt:lpstr>其他综合收益</vt:lpstr>
      <vt:lpstr>企业一</vt:lpstr>
      <vt:lpstr>会计科目表!生产成本</vt:lpstr>
      <vt:lpstr>生产成本</vt:lpstr>
      <vt:lpstr>会计科目表!实收资本</vt:lpstr>
      <vt:lpstr>实收资本</vt:lpstr>
      <vt:lpstr>手续费</vt:lpstr>
      <vt:lpstr>会计科目表!税金及附加</vt:lpstr>
      <vt:lpstr>税金及附加</vt:lpstr>
      <vt:lpstr>会计科目表!所得税费用</vt:lpstr>
      <vt:lpstr>所得税费用</vt:lpstr>
      <vt:lpstr>会计科目表!投资损益</vt:lpstr>
      <vt:lpstr>投资损益</vt:lpstr>
      <vt:lpstr>未分配利润</vt:lpstr>
      <vt:lpstr>会计科目表!无形资产</vt:lpstr>
      <vt:lpstr>无形资产</vt:lpstr>
      <vt:lpstr>会计科目表!销售费用</vt:lpstr>
      <vt:lpstr>销售费用</vt:lpstr>
      <vt:lpstr>银行本票</vt:lpstr>
      <vt:lpstr>会计科目表!银行存款</vt:lpstr>
      <vt:lpstr>银行存款</vt:lpstr>
      <vt:lpstr>会计科目表!盈余公积</vt:lpstr>
      <vt:lpstr>盈余公积</vt:lpstr>
      <vt:lpstr>会计科目表!营业外收入</vt:lpstr>
      <vt:lpstr>营业外收入</vt:lpstr>
      <vt:lpstr>会计科目表!营业外支出</vt:lpstr>
      <vt:lpstr>营业外支出</vt:lpstr>
      <vt:lpstr>会计科目表!应付利息</vt:lpstr>
      <vt:lpstr>应付利息</vt:lpstr>
      <vt:lpstr>会计科目表!应付票据</vt:lpstr>
      <vt:lpstr>应付票据</vt:lpstr>
      <vt:lpstr>会计科目表!应付债券</vt:lpstr>
      <vt:lpstr>应付债券</vt:lpstr>
      <vt:lpstr>会计科目表!应付账款</vt:lpstr>
      <vt:lpstr>应付账款</vt:lpstr>
      <vt:lpstr>会计科目表!应付职工薪酬</vt:lpstr>
      <vt:lpstr>应付职工薪酬</vt:lpstr>
      <vt:lpstr>会计科目表!应交税费</vt:lpstr>
      <vt:lpstr>应交税费</vt:lpstr>
      <vt:lpstr>应交增值税_进项税额</vt:lpstr>
      <vt:lpstr>会计科目表!应收股利</vt:lpstr>
      <vt:lpstr>应收股利</vt:lpstr>
      <vt:lpstr>会计科目表!应收票据</vt:lpstr>
      <vt:lpstr>应收票据</vt:lpstr>
      <vt:lpstr>会计科目表!应收账款</vt:lpstr>
      <vt:lpstr>应收账款</vt:lpstr>
      <vt:lpstr>会计科目表!预付账款</vt:lpstr>
      <vt:lpstr>预付账款</vt:lpstr>
      <vt:lpstr>会计科目表!预收账款</vt:lpstr>
      <vt:lpstr>预收账款</vt:lpstr>
      <vt:lpstr>会计科目表!原材料</vt:lpstr>
      <vt:lpstr>原材料</vt:lpstr>
      <vt:lpstr>会计科目表!债权投资</vt:lpstr>
      <vt:lpstr>债权投资</vt:lpstr>
      <vt:lpstr>会计科目表!债权投资减值准备</vt:lpstr>
      <vt:lpstr>债权投资减值准备</vt:lpstr>
      <vt:lpstr>会计科目表!长期待摊费用</vt:lpstr>
      <vt:lpstr>长期待摊费用</vt:lpstr>
      <vt:lpstr>会计科目表!长期股权投资</vt:lpstr>
      <vt:lpstr>长期股权投资</vt:lpstr>
      <vt:lpstr>会计科目表!长期借款</vt:lpstr>
      <vt:lpstr>长期借款</vt:lpstr>
      <vt:lpstr>直接材料</vt:lpstr>
      <vt:lpstr>纸箱</vt:lpstr>
      <vt:lpstr>会计科目表!制造费用</vt:lpstr>
      <vt:lpstr>制造费用</vt:lpstr>
      <vt:lpstr>会计科目表!周转材料</vt:lpstr>
      <vt:lpstr>周转材料</vt:lpstr>
      <vt:lpstr>会计科目表!主营业务成本</vt:lpstr>
      <vt:lpstr>主营业务成本</vt:lpstr>
      <vt:lpstr>会计科目表!主营业务收入</vt:lpstr>
      <vt:lpstr>主营业务收入</vt:lpstr>
      <vt:lpstr>会计科目表!专项储备</vt:lpstr>
      <vt:lpstr>专项储备</vt:lpstr>
      <vt:lpstr>会计科目表!资本公积</vt:lpstr>
      <vt:lpstr>资本公积</vt:lpstr>
      <vt:lpstr>会计科目表!总账科目</vt:lpstr>
      <vt:lpstr>总账科目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2024-03-18T02:22:02Z</cp:lastPrinted>
  <dcterms:created xsi:type="dcterms:W3CDTF">2024-03-18T01:04:19Z</dcterms:created>
  <dcterms:modified xsi:type="dcterms:W3CDTF">2024-05-06T03:16:32Z</dcterms:modified>
</cp:coreProperties>
</file>